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GENERAL" sheetId="1" r:id="rId1"/>
    <sheet name="INGRESSOS" sheetId="2" r:id="rId2"/>
    <sheet name="DESPESES" sheetId="3" r:id="rId3"/>
  </sheets>
  <definedNames/>
  <calcPr fullCalcOnLoad="1"/>
</workbook>
</file>

<file path=xl/sharedStrings.xml><?xml version="1.0" encoding="utf-8"?>
<sst xmlns="http://schemas.openxmlformats.org/spreadsheetml/2006/main" count="584" uniqueCount="541">
  <si>
    <t>AJUNTAMENT DE VALLS</t>
  </si>
  <si>
    <t>PRESSUPOST   D'INGRESSOS</t>
  </si>
  <si>
    <t>I</t>
  </si>
  <si>
    <t>IMPOSTOS DIRECTES</t>
  </si>
  <si>
    <t>II</t>
  </si>
  <si>
    <t>IMPOSTOSINDIRECTES</t>
  </si>
  <si>
    <t>III</t>
  </si>
  <si>
    <t>TAXES I ALTRES INGRESSOS</t>
  </si>
  <si>
    <t>IV</t>
  </si>
  <si>
    <t>TRANSFERENCIES CORRENTS</t>
  </si>
  <si>
    <t>V</t>
  </si>
  <si>
    <t>INGRESSOS  PATRIMONIALS</t>
  </si>
  <si>
    <t>OPERACIONS CORRENTS.</t>
  </si>
  <si>
    <t>VI</t>
  </si>
  <si>
    <t>ALIENACIO DE TERRENYS</t>
  </si>
  <si>
    <t>VII</t>
  </si>
  <si>
    <t>TRANSFERENCIES  DE CAPITAL</t>
  </si>
  <si>
    <t>VIII</t>
  </si>
  <si>
    <t>ACTIUS FINANCERS</t>
  </si>
  <si>
    <t>IX</t>
  </si>
  <si>
    <t>PASSIUS  FINANCERS</t>
  </si>
  <si>
    <t>OPERACIONS  DE CÁPITAL</t>
  </si>
  <si>
    <t>TOTAL</t>
  </si>
  <si>
    <t>PRESSUPOST DE DESPESES</t>
  </si>
  <si>
    <t>PERSONAL</t>
  </si>
  <si>
    <t>BENS CORRENTS</t>
  </si>
  <si>
    <t>INTERESSOS</t>
  </si>
  <si>
    <t>OPERACIONS   CORRENTS</t>
  </si>
  <si>
    <t>INVERSIONS REALS</t>
  </si>
  <si>
    <t>OPERACIONS DE CAPITAL</t>
  </si>
  <si>
    <t>Descripció</t>
  </si>
  <si>
    <t>Executat 2014 a 30 setembre</t>
  </si>
  <si>
    <t>Pressupost Inicial 2015</t>
  </si>
  <si>
    <t>Impostos Directes</t>
  </si>
  <si>
    <t>IBI rústega</t>
  </si>
  <si>
    <t>IBI urbana</t>
  </si>
  <si>
    <t>Impost vehicles de traccio mecanica</t>
  </si>
  <si>
    <t>Impost sobre l'increment valor terrenys</t>
  </si>
  <si>
    <t>Impost sobre activitats econòmiques</t>
  </si>
  <si>
    <t>IMPOSTOS INDIRECTES</t>
  </si>
  <si>
    <t>Impost sobre construccions,instal. i obre</t>
  </si>
  <si>
    <t>Taxes</t>
  </si>
  <si>
    <t>Recollida d'escombraries</t>
  </si>
  <si>
    <t>Cementiri</t>
  </si>
  <si>
    <t>Serveis fúnebres</t>
  </si>
  <si>
    <t>Llicencies d'Activitats</t>
  </si>
  <si>
    <t>Llicencies Urbanistiques</t>
  </si>
  <si>
    <t>Expedicio de documents</t>
  </si>
  <si>
    <t>Retirada de vehicles de la via Nblica</t>
  </si>
  <si>
    <t>Altres llicències</t>
  </si>
  <si>
    <t>Diposit de runes</t>
  </si>
  <si>
    <t>Autobus urbà</t>
  </si>
  <si>
    <t>Guals i estacionament</t>
  </si>
  <si>
    <t>Companyies de subministraments</t>
  </si>
  <si>
    <t>Companyies de telecomunitacions</t>
  </si>
  <si>
    <t>Taules, cadires i quloscos</t>
  </si>
  <si>
    <t>Compensacio Telefonica</t>
  </si>
  <si>
    <t>Ocupacio via pública, tancats</t>
  </si>
  <si>
    <t>Indústries de carrer</t>
  </si>
  <si>
    <t>Deixalleria</t>
  </si>
  <si>
    <t>Preus Públics</t>
  </si>
  <si>
    <t>SAD- i TA usuaris</t>
  </si>
  <si>
    <t>Altres preus pOblics</t>
  </si>
  <si>
    <t>Altres Ingressos</t>
  </si>
  <si>
    <t>Multes</t>
  </si>
  <si>
    <t>Interessos de demora</t>
  </si>
  <si>
    <t>Valoritzacio energetica</t>
  </si>
  <si>
    <t>Promocio</t>
  </si>
  <si>
    <t>Activitats Barri Antic</t>
  </si>
  <si>
    <t>Imprevistos</t>
  </si>
  <si>
    <t>Execucions subsidiaries</t>
  </si>
  <si>
    <t>Telefon escoles</t>
  </si>
  <si>
    <t>TRANSFERÈNCIES CORRENTS</t>
  </si>
  <si>
    <t>De l'Estat</t>
  </si>
  <si>
    <t>Participacio tributs Estat</t>
  </si>
  <si>
    <t>De Comunitats Autònomes</t>
  </si>
  <si>
    <t>Fons autonomic Generalitat</t>
  </si>
  <si>
    <t>Generalitat de Catalunya</t>
  </si>
  <si>
    <t>Generalitat - Benestar Social</t>
  </si>
  <si>
    <t>Generalitat   Diposit detinguts</t>
  </si>
  <si>
    <t>Generalitat - Cultura</t>
  </si>
  <si>
    <t>GeneraRat — Educacio</t>
  </si>
  <si>
    <t>Generalitat   PUOSC Manteniment</t>
  </si>
  <si>
    <t>SOC - Plans d'ocupació</t>
  </si>
  <si>
    <t>SOC — Col.laboracio social</t>
  </si>
  <si>
    <t>SOC — Programes</t>
  </si>
  <si>
    <t>SOC - Treball als barris</t>
  </si>
  <si>
    <t>ACA   EDAR</t>
  </si>
  <si>
    <t>Agencia de Residus</t>
  </si>
  <si>
    <t>D'entitats Locals</t>
  </si>
  <si>
    <t>Subvencions Diputació</t>
  </si>
  <si>
    <t>Diputació — PAM</t>
  </si>
  <si>
    <t>Diputació - Llar d'infants</t>
  </si>
  <si>
    <t>Altres subvencions Entitats Locals</t>
  </si>
  <si>
    <t>Consell Comarcal — ajuts escolars</t>
  </si>
  <si>
    <t>Mancomunitat Incineració Residus</t>
  </si>
  <si>
    <t>Tac 12</t>
  </si>
  <si>
    <t>D'empreses privades</t>
  </si>
  <si>
    <t>Altres subvencions d'empreses privades</t>
  </si>
  <si>
    <t>Aportació biblioteca</t>
  </si>
  <si>
    <t>INGRESSOS PATRIMONIALS</t>
  </si>
  <si>
    <t>Rendes de béns immobles</t>
  </si>
  <si>
    <t>Arrendament finques urbanes</t>
  </si>
  <si>
    <t>Concessions i aprofitaments especials</t>
  </si>
  <si>
    <t>Concessions administratives</t>
  </si>
  <si>
    <t>Concessió servei aigua</t>
  </si>
  <si>
    <t>Concessió serveis funeraris</t>
  </si>
  <si>
    <t>Altres ingressos patrimonials</t>
  </si>
  <si>
    <t>Interessos bancaris</t>
  </si>
  <si>
    <t>TRANSFERÈNCIES DE CAPITAL</t>
  </si>
  <si>
    <t>Generalitat cultura – Ca Creus</t>
  </si>
  <si>
    <t>Consorci transport – Pla Mobilitat</t>
  </si>
  <si>
    <t>Generalitat - Barris</t>
  </si>
  <si>
    <t>PUOSC — Masmolets</t>
  </si>
  <si>
    <t>PUOSC — Museu</t>
  </si>
  <si>
    <t>AOC</t>
  </si>
  <si>
    <t>PAM - Museu Casteller</t>
  </si>
  <si>
    <t>DIPUTACIÓ - Museu Casteller</t>
  </si>
  <si>
    <t>FEDER - Barri Antic</t>
  </si>
  <si>
    <t>Reintegrament préstecs</t>
  </si>
  <si>
    <t>Reintegrament anticips a treballadors</t>
  </si>
  <si>
    <t>Reintegrament préstecs OOAA</t>
  </si>
  <si>
    <t>Reintegrament anticips a organismes dependents</t>
  </si>
  <si>
    <t>AF Rom Tresor Aplic Finançamt crèdits extraord</t>
  </si>
  <si>
    <t>Despeses amb finançament afectat</t>
  </si>
  <si>
    <t>PASSIUS FINANCERS</t>
  </si>
  <si>
    <t>Préstecs per inversions</t>
  </si>
  <si>
    <t>TOTAL PRESSUPOST</t>
  </si>
  <si>
    <t>Pressupost inicial aprovat 2015</t>
  </si>
  <si>
    <t>AREA   DE PROMOCIO DE LA CIUTAT</t>
  </si>
  <si>
    <t>CULTURA I PROMOCIO</t>
  </si>
  <si>
    <t>CULTURA</t>
  </si>
  <si>
    <t>DESPESES FUNCIONAMENT BIBLIOTECA</t>
  </si>
  <si>
    <t>RET. BASIQUES CULTURA</t>
  </si>
  <si>
    <t>RET. COMPLEMENTARIA CULTURA</t>
  </si>
  <si>
    <t>LABORAL BIBLIOTECA</t>
  </si>
  <si>
    <t>RET BAS BIBLIOTECA</t>
  </si>
  <si>
    <t>RET COMP BIBLIOTECA</t>
  </si>
  <si>
    <t>RET TEMPORAL BIBLIOTECA</t>
  </si>
  <si>
    <t>AS. SOCIALS BIBLIOTEQUES</t>
  </si>
  <si>
    <t>AS. SOCIALS CULTURA</t>
  </si>
  <si>
    <t>ORGANISMES DEPENENTS</t>
  </si>
  <si>
    <t>XARXA DE CULTURA</t>
  </si>
  <si>
    <t>PATR.MUSEU DE VALLS</t>
  </si>
  <si>
    <t>ESCOLA M. MUSICA</t>
  </si>
  <si>
    <t>ASSOCIACIONS I ENTITATS CULTURALS</t>
  </si>
  <si>
    <t>COLLA VELLA XIQUETS DE VALLS</t>
  </si>
  <si>
    <t>COLLA JOVES XIQUETS DE VALLS</t>
  </si>
  <si>
    <t>UNIO ANELLES DE LA FLAMA</t>
  </si>
  <si>
    <t>COMISSIO RECUPERACIO PROCESSO</t>
  </si>
  <si>
    <t>INST.ESTUDIS VALLENCS</t>
  </si>
  <si>
    <t>FUNDACIO  CIUTAT DE VALLS</t>
  </si>
  <si>
    <t>AAEET - CONCURS CINEMA</t>
  </si>
  <si>
    <t>SUBVENCIO CANDELA 2011</t>
  </si>
  <si>
    <t>FUNDACIO CANDELA  - ACTIVITATS 2015</t>
  </si>
  <si>
    <t>SUBVENCIO CANDELA 2021</t>
  </si>
  <si>
    <t>STAT. SANT ANTONI — TRES TOMBS</t>
  </si>
  <si>
    <t>ASS. CAVALCADA REIS</t>
  </si>
  <si>
    <t>BEQUES ESCOLA MUSICA</t>
  </si>
  <si>
    <t>JCA CINEMES VALLS - CONVENI CINEMA</t>
  </si>
  <si>
    <t>SUBVENCIO AAEET - REVISTA CULTURA</t>
  </si>
  <si>
    <t>COLLA VELLA - SUBVENCIÓ INTERNACIONAL</t>
  </si>
  <si>
    <t>COLLA JOVES - SUBVENCIÓ INTERNACIONAL</t>
  </si>
  <si>
    <t>VESTUARI GEGANTS</t>
  </si>
  <si>
    <t>ECONOMIA I EMPRENEDURIA</t>
  </si>
  <si>
    <t>PROMOCIÓ, COMERÇ I TURISME</t>
  </si>
  <si>
    <t>PERSONAL AODL</t>
  </si>
  <si>
    <t>AS. SOCIALS PROMOCIO</t>
  </si>
  <si>
    <t>SUBVENCIONS</t>
  </si>
  <si>
    <t>IKEA-SUBVENCIO ACTIVITAT</t>
  </si>
  <si>
    <t>UNIO BOTIGUERS — COMERC</t>
  </si>
  <si>
    <t>CAMBRA COMERC — FIRAGOST</t>
  </si>
  <si>
    <t>A. EL FRANCOLI — EXPOSICIO AUS</t>
  </si>
  <si>
    <t>CAMBRA COMERC — FESTA CALÇOTADA</t>
  </si>
  <si>
    <t>ACUCC — EXPOSICIO CANINA</t>
  </si>
  <si>
    <t>PARROQUIA SANT JOAN — RUTES</t>
  </si>
  <si>
    <t>SUBVENCIONS PROMOCIO</t>
  </si>
  <si>
    <t>IMPE</t>
  </si>
  <si>
    <t>TURISME</t>
  </si>
  <si>
    <t>PROMOCIO</t>
  </si>
  <si>
    <t>PROMOCIO TURISTICA</t>
  </si>
  <si>
    <t>FIRES</t>
  </si>
  <si>
    <t>SUBVENCIO RESTAURADORS</t>
  </si>
  <si>
    <t>OFICINA INFORMACIO I TURISME</t>
  </si>
  <si>
    <t>EMPRESA I OCUPACIÓ</t>
  </si>
  <si>
    <t>VALLSGENERA</t>
  </si>
  <si>
    <t>VALLSGENERA - PLANS OCUPACIO</t>
  </si>
  <si>
    <t>VALLSGENERA - TREBALL BARRIS</t>
  </si>
  <si>
    <t>VALLSGENERA - PROGRAMA BARRIS</t>
  </si>
  <si>
    <t>VALLSGENERA - PROGRAMA HORT</t>
  </si>
  <si>
    <t>PROGRAMES BARRIS</t>
  </si>
  <si>
    <t>DINAMITZACIO ACT. COMERCIAL</t>
  </si>
  <si>
    <t>PROMOCIO LOCAL I TURISTICA</t>
  </si>
  <si>
    <t>SUBVENCIÓ COMERÇ</t>
  </si>
  <si>
    <t>COMERÇ I ACTIVITAT COMERCIAL</t>
  </si>
  <si>
    <t>AREA DE COHESIÓ SOCIAL</t>
  </si>
  <si>
    <t>SERVEIS A LES PERSONES</t>
  </si>
  <si>
    <t>EDUCACIÓ I FORMACIÓ</t>
  </si>
  <si>
    <t>RET. EDUCACIO</t>
  </si>
  <si>
    <t>RET. BASIQUES EDUCACIO</t>
  </si>
  <si>
    <t>RET. COMP. EDUCACIO</t>
  </si>
  <si>
    <t>AS. SOCIALS EDUCACIO</t>
  </si>
  <si>
    <t>EDUCACIO /NFANTIL</t>
  </si>
  <si>
    <t>ACTIVITATS EDUCACIO INFANTIL</t>
  </si>
  <si>
    <t>LLAR D'INFANTS TABALETS</t>
  </si>
  <si>
    <t>LLAR D'INFANTS NORD</t>
  </si>
  <si>
    <t>PLA EDUCAT/U ENTORN</t>
  </si>
  <si>
    <t>ACTIVITATS PLA EDUCATIU ENTORN</t>
  </si>
  <si>
    <t>ACTIVITATS FORMATIVES</t>
  </si>
  <si>
    <t>CONSORCI NORMALITZACIO LINGUISTICA</t>
  </si>
  <si>
    <t>ACTIVITATS ENSENYAMENT</t>
  </si>
  <si>
    <t>INVERSIONS</t>
  </si>
  <si>
    <t>LLAR D'INFANTS ZONA NORD</t>
  </si>
  <si>
    <t>MILLORES ESCOLES I CENTRES DOCENTS</t>
  </si>
  <si>
    <t>ESPORTS</t>
  </si>
  <si>
    <t>PATRONAT M. ESPORTS</t>
  </si>
  <si>
    <t>PATRONAT M. ESPORTS - PROGRAMA BARRIS</t>
  </si>
  <si>
    <t>ASSOCIACIONS I ENTITATS ESPORTIVES</t>
  </si>
  <si>
    <t>UE VALLS - CAMP GESPA</t>
  </si>
  <si>
    <t>BENESTAR SOCIAL I SALUT</t>
  </si>
  <si>
    <t>RET.BAS.BENESTAR SOCIAL</t>
  </si>
  <si>
    <t>RET.COMP.BENESTAR SOCIAL</t>
  </si>
  <si>
    <t>LABORAL BENESTAR SOCIAL</t>
  </si>
  <si>
    <t>RET.TEMP. BENESTAR SOCIAL</t>
  </si>
  <si>
    <t>RET.TEMP. ACCIO CIVICA</t>
  </si>
  <si>
    <t>ALTRE PERSONAL BENESTAR SOCIAL</t>
  </si>
  <si>
    <t>PRODUCTIVITAT BENESTAR SOCIAL</t>
  </si>
  <si>
    <t>AJUT FAM.BENESTAR SOCIAL</t>
  </si>
  <si>
    <t>AS. SOCIALS ACCIO CIVICA</t>
  </si>
  <si>
    <t>AS. SOCIALS BENESTAR SOCIAL</t>
  </si>
  <si>
    <t>SUBVENCIONS I AJUTS</t>
  </si>
  <si>
    <t>CARITAS - CONVENI ASSISTENCIAL</t>
  </si>
  <si>
    <t>AMM PORTA OBERTA - FUNCIONAMENT</t>
  </si>
  <si>
    <t>PROGRAMES SOCIALS I ACTIVITATS</t>
  </si>
  <si>
    <t>AJUTS PERSONALS</t>
  </si>
  <si>
    <t>SAD (SERVEI AJUT DOMICILI)</t>
  </si>
  <si>
    <t>HABITATGE SOCIAL</t>
  </si>
  <si>
    <t>TELE ASSISTENCIA</t>
  </si>
  <si>
    <t>PROGR.COMPENS.INFANCIA</t>
  </si>
  <si>
    <t>AJUTS ESCOLARITZACIO</t>
  </si>
  <si>
    <t>SERVEI ATENCIO INMIGRANT</t>
  </si>
  <si>
    <t>PROGRAMA PREVENCIO EXCLUSIO</t>
  </si>
  <si>
    <t>FUNDACIO FCB - PROJECTE FUTBOLNET</t>
  </si>
  <si>
    <t>SALUT</t>
  </si>
  <si>
    <t>PROGRAMES SANITAT</t>
  </si>
  <si>
    <t>RET. BASIQUES SANITAT</t>
  </si>
  <si>
    <t>RET. COMPL. SANITAT</t>
  </si>
  <si>
    <t>AS, SOCIALS SANITAT</t>
  </si>
  <si>
    <t>DINAMITZACIO COMUNITARIA</t>
  </si>
  <si>
    <t>IGUALTAT</t>
  </si>
  <si>
    <t>PROGRAMA DE DONES</t>
  </si>
  <si>
    <t>PROGRAMA D'ATENCIO A LES DONES</t>
  </si>
  <si>
    <t>ACCIÓ CÍVICA</t>
  </si>
  <si>
    <t>BENVINGUDA ALS NOUVINGUTS</t>
  </si>
  <si>
    <t>FOMENT CONVIVENCIA CIUTADANA</t>
  </si>
  <si>
    <t>PROGRAMA DE JOVES I ANIMACIO</t>
  </si>
  <si>
    <t>CENTRE OBERT</t>
  </si>
  <si>
    <t>PROGRAMA INTEGRACIO JOVES</t>
  </si>
  <si>
    <t>PLA INCLUSIO</t>
  </si>
  <si>
    <t>PROGRAMA DE PARTICIPACIO CIUTADANA</t>
  </si>
  <si>
    <t>LLAR JUBILATS   FUNCIONAMENT</t>
  </si>
  <si>
    <t>ACCIO CIVICA LA FUSTA</t>
  </si>
  <si>
    <t>JOVENTUT</t>
  </si>
  <si>
    <t>ACTIVITATS JOVENTUT</t>
  </si>
  <si>
    <t>PROGRAMA JOVES</t>
  </si>
  <si>
    <t>SUBVENCIONS I PREMIS</t>
  </si>
  <si>
    <t>MOBILIARI</t>
  </si>
  <si>
    <t>AREA DE SERVEIS INTERNS</t>
  </si>
  <si>
    <t>ADMINISTRACIO PUBLICA</t>
  </si>
  <si>
    <t>RECURSOS HUMANS I OAC</t>
  </si>
  <si>
    <t>RET BAS EVENTUAL S GENERALS</t>
  </si>
  <si>
    <t>RET BASIQUES PERSONAL S GENERALS</t>
  </si>
  <si>
    <t>RET COMP PERSONAL S GENERALS</t>
  </si>
  <si>
    <t>RET LABORALS GENERALS</t>
  </si>
  <si>
    <t>RET TEMPORALS GENERALS</t>
  </si>
  <si>
    <t>PRODUCTIVITAT S GENERALS</t>
  </si>
  <si>
    <t>HORES EXTRES S GENERALS</t>
  </si>
  <si>
    <t>AJUT FAMILIAR S GENERALS</t>
  </si>
  <si>
    <t>AS. SOCIALS SERVEIS GENERALS</t>
  </si>
  <si>
    <t>ASSESSORS EXTERNS S GENERALS</t>
  </si>
  <si>
    <t>CONVENI COL•LECTIU</t>
  </si>
  <si>
    <t>COMPLEMENTS PRODUCTIVITAT</t>
  </si>
  <si>
    <t>ALTRES COMPLEMENTS</t>
  </si>
  <si>
    <t>FONS SOCIAL</t>
  </si>
  <si>
    <t>VESTUARI SERVEIS MANTENIMENT</t>
  </si>
  <si>
    <t>SERVEIS PREVENCIO PERSONAL</t>
  </si>
  <si>
    <t>GESTIÓ RECURSOS HUMANS</t>
  </si>
  <si>
    <t>GRATIFICACIONS</t>
  </si>
  <si>
    <t>CONT.EXCES FEINA</t>
  </si>
  <si>
    <t>SUBSTITUCIONS</t>
  </si>
  <si>
    <t>INCENTIUS JUBILACIO</t>
  </si>
  <si>
    <t>IMDEMNITZACIONS</t>
  </si>
  <si>
    <t>RET. PROGRAMES SOC</t>
  </si>
  <si>
    <t>AS. SOCIALS PROGRAMES SOC</t>
  </si>
  <si>
    <t>PERSONAL COL·LABORACIO SOCIAL</t>
  </si>
  <si>
    <t>AT.PERSONAL NADAL</t>
  </si>
  <si>
    <t>DIETES PERSONAL</t>
  </si>
  <si>
    <t>DESPESES CORPORACIO</t>
  </si>
  <si>
    <t>TRIB.EXAMENS</t>
  </si>
  <si>
    <t>SERVEIS EXTRAORDINARIS</t>
  </si>
  <si>
    <t>HORES EXTRES</t>
  </si>
  <si>
    <t>FORMACIO</t>
  </si>
  <si>
    <t>FORMACIO PERSONAL</t>
  </si>
  <si>
    <t>SUBMINISTRAMENT OFICINA</t>
  </si>
  <si>
    <t>DESPESES POSTALS</t>
  </si>
  <si>
    <t>INFORMATICA</t>
  </si>
  <si>
    <t>MANT. SISTEMES INFORMACIO</t>
  </si>
  <si>
    <t>CONSORCI LOCALRET</t>
  </si>
  <si>
    <t>ACTUALITZACIO SISTEMES D'INFORMACIO</t>
  </si>
  <si>
    <t>SERVEIS GENERALS</t>
  </si>
  <si>
    <t>SERVEIS JURIDICS</t>
  </si>
  <si>
    <t>INDEMNITZACIONS</t>
  </si>
  <si>
    <t>DESPESES JURIDIQUES AJUNTAMENT</t>
  </si>
  <si>
    <t>CONVENI URV</t>
  </si>
  <si>
    <t>ANUNCIS DIARIS OFICIALS</t>
  </si>
  <si>
    <t>ALTRES ANUNCIS OFICIALS</t>
  </si>
  <si>
    <t>ARXIU</t>
  </si>
  <si>
    <t>DESPESES ARXIU MUNICIPAL</t>
  </si>
  <si>
    <t>ASSEGURANCES</t>
  </si>
  <si>
    <t>ASSEG.RESP.CIVIL</t>
  </si>
  <si>
    <t>ASSEG.PARC MOBIL</t>
  </si>
  <si>
    <t>ASSEG. PERSONALS</t>
  </si>
  <si>
    <t>ASSEG.EDIFICIS</t>
  </si>
  <si>
    <t>ALTRES DESPESES</t>
  </si>
  <si>
    <t>EXECUCIONS SUBSIDIARIES</t>
  </si>
  <si>
    <t>EDIFICIS I EQUIPAMENTS</t>
  </si>
  <si>
    <t>SUBMINISTRAMENTS EDIFICIS</t>
  </si>
  <si>
    <t>TEL.SERV.MANTENIMENT</t>
  </si>
  <si>
    <t>TEL.EDIFICIS MUNICIPALS</t>
  </si>
  <si>
    <t>TEL.CEMENTIRI</t>
  </si>
  <si>
    <t>TELEFON ESCOLES</t>
  </si>
  <si>
    <t>RENTING EQUIPS COMUNICACIO</t>
  </si>
  <si>
    <t>GAS EDIFICIS MUNICIPALS</t>
  </si>
  <si>
    <t>COMBUSTIBLES ESCOLES</t>
  </si>
  <si>
    <t>GAS ESCOLES</t>
  </si>
  <si>
    <t>CONSUM AIGUA EDIFICIS</t>
  </si>
  <si>
    <t>ELEC.CEMENTIRI</t>
  </si>
  <si>
    <t>ELEC.EDIFICIS</t>
  </si>
  <si>
    <t>ELECT.ESCOLES</t>
  </si>
  <si>
    <t>MANTENIMENT. EDIFICIS</t>
  </si>
  <si>
    <t>MANT. EDIFICIS</t>
  </si>
  <si>
    <t>CONTROL SANITARI EQUIPAMENTS MUNICIPALS</t>
  </si>
  <si>
    <t>SISTEMES ANTIINCENDIS</t>
  </si>
  <si>
    <t>SERVEI  NETEJA EDIFICIS</t>
  </si>
  <si>
    <t>MANT.CEMENTIRI</t>
  </si>
  <si>
    <t>NETEJA EDIFICIS</t>
  </si>
  <si>
    <t>MANT.ESCOLES</t>
  </si>
  <si>
    <t>MANTENIMENT COPIADORES</t>
  </si>
  <si>
    <t>LLOGUERS</t>
  </si>
  <si>
    <t>LLOGUER. LOCALS BARRIS</t>
  </si>
  <si>
    <t>LLOGUER PL. LA FUSTA</t>
  </si>
  <si>
    <t>LLOGUER SERVEIS SOCIALS</t>
  </si>
  <si>
    <t>ALTRES LLOGUERS</t>
  </si>
  <si>
    <t>LLOGUER LOCAL URBANISME</t>
  </si>
  <si>
    <t>SERVEIS ECONOMICS</t>
  </si>
  <si>
    <t>HISENDA I FINANCES</t>
  </si>
  <si>
    <t>RET.BAS.HISENDA</t>
  </si>
  <si>
    <t>RET.COMP.HISENDA</t>
  </si>
  <si>
    <t>RET.HISENDA</t>
  </si>
  <si>
    <t>PRODUCTIVITAT HISENDA</t>
  </si>
  <si>
    <t>AS. SOCIALS HISENDA</t>
  </si>
  <si>
    <t>SERVEIS EXTERNS</t>
  </si>
  <si>
    <t>IMPREV.GENERALS</t>
  </si>
  <si>
    <t>COL.SECR.INTERVENTOR I TRESORER</t>
  </si>
  <si>
    <t>SERVEIS EXTERNS HISENDA</t>
  </si>
  <si>
    <t>NOU APLICATIU COMPTABILITAT</t>
  </si>
  <si>
    <t>SERVEI RECAPTACIO</t>
  </si>
  <si>
    <t>MATERIAL OFICINA</t>
  </si>
  <si>
    <t>DESPESES FINANCERES</t>
  </si>
  <si>
    <t>ANTICIPS A ORGANISMES DEPENDENTS</t>
  </si>
  <si>
    <t>INTERESSOS PRESTECS</t>
  </si>
  <si>
    <t>INT.OPER,TRESORERIA</t>
  </si>
  <si>
    <t>INTERESSOS DEMORA</t>
  </si>
  <si>
    <t>ALTRES DESPESES FINANCERES</t>
  </si>
  <si>
    <t>INTERESSOS LEASING</t>
  </si>
  <si>
    <t>AMORTITZACIONS DEUTE</t>
  </si>
  <si>
    <t>B.SANTANDER 225000000</t>
  </si>
  <si>
    <t>BBVA 267.207.916</t>
  </si>
  <si>
    <t>CAIXA TARRAGONA 250.000.000</t>
  </si>
  <si>
    <t>CAIXA PENSIONS 420.675.090</t>
  </si>
  <si>
    <t>CAIXA TARRAGONA 40.000.000</t>
  </si>
  <si>
    <t>CAIXA DE PENSIONS 40.000.000</t>
  </si>
  <si>
    <t>CAIXA TARRAGONA 70.000.000</t>
  </si>
  <si>
    <t>Caixa Tarragona 813.752 €</t>
  </si>
  <si>
    <t>CAIXA CATALUNYA 420</t>
  </si>
  <si>
    <t>CAIXA CATALUNYA 480</t>
  </si>
  <si>
    <t>CAIXA TARRAGONA 629</t>
  </si>
  <si>
    <t>CAIXA CATALUNYA 400</t>
  </si>
  <si>
    <t>CAM 403</t>
  </si>
  <si>
    <t>CAIXA TARRAGONA 600</t>
  </si>
  <si>
    <t>CAM 640</t>
  </si>
  <si>
    <t>C. PENSIONS 1154</t>
  </si>
  <si>
    <t>C. CATALUNYA 552</t>
  </si>
  <si>
    <t>C. MADRID 552</t>
  </si>
  <si>
    <t>DEXIA SABADELL (750)</t>
  </si>
  <si>
    <t>BANESTO (750)</t>
  </si>
  <si>
    <t>EnCAMMADRID ( 1850)</t>
  </si>
  <si>
    <t>CAJAMADRID ( 1985)</t>
  </si>
  <si>
    <t>CAMMADRID ( 700)</t>
  </si>
  <si>
    <t>BBVA (1260)</t>
  </si>
  <si>
    <t>BBVA (600)</t>
  </si>
  <si>
    <t>SANTANDER (1500)</t>
  </si>
  <si>
    <t>CAIXA PENSIONS (1725)</t>
  </si>
  <si>
    <t>ICO PROVEÏDORS (1105)</t>
  </si>
  <si>
    <t>BBVA (2000)</t>
  </si>
  <si>
    <t>BANC SABADELL (100)</t>
  </si>
  <si>
    <t>BBVA (950)</t>
  </si>
  <si>
    <t>CENS ENFITEUTIC</t>
  </si>
  <si>
    <t>AREA D'ALCALDIA</t>
  </si>
  <si>
    <t>ALCADIA</t>
  </si>
  <si>
    <t>PARTICIPACIÓ ALTRES ENS</t>
  </si>
  <si>
    <t>AGRUPACIONS MUNICIPIS</t>
  </si>
  <si>
    <t>CONSORCI TDT (TACOALT)</t>
  </si>
  <si>
    <t>COMUNICACIÓ</t>
  </si>
  <si>
    <t>PUBLICITAT I SUBSCRIPCIONS - COMUNICACIÓ INSTITUCIONAL</t>
  </si>
  <si>
    <t>WEB MUNICPAL</t>
  </si>
  <si>
    <t>ACTES INSTITUCIONALS</t>
  </si>
  <si>
    <t>DESPESES ALCALDIA</t>
  </si>
  <si>
    <t>SUBVENCIONS ALCALDIA</t>
  </si>
  <si>
    <t>FEDERACIO AAVV - SUB. ACTIVITATS</t>
  </si>
  <si>
    <t>SUBV.MOVIMENTS VEINALS</t>
  </si>
  <si>
    <t>PROTOCOL</t>
  </si>
  <si>
    <t>ORGANS DE GOVERN</t>
  </si>
  <si>
    <t>RETR.ORGANS GOVERN</t>
  </si>
  <si>
    <t>DIETES ORGANS GOVERN</t>
  </si>
  <si>
    <t>AS. SOCIALS ORGANS GOVERN</t>
  </si>
  <si>
    <t>INDEM.CORPORACIO</t>
  </si>
  <si>
    <t>ASSIGNACIONS GRUPS POLITICS</t>
  </si>
  <si>
    <t>CONVENI</t>
  </si>
  <si>
    <t>CONVENI EMD PICAMOIXONS</t>
  </si>
  <si>
    <t>INVERSIONS PICAMOIXONS</t>
  </si>
  <si>
    <t>LIQUIDACIO CONVENT EMD PICAMOIXONS</t>
  </si>
  <si>
    <t>AREA DE TERRITORI I VIA PÚBLICA</t>
  </si>
  <si>
    <t>VIA PÚBLICA I MOBILITAT</t>
  </si>
  <si>
    <t>SEGURETAT I PROTECCIÓ CIVIL</t>
  </si>
  <si>
    <t>RET.BAS.SEGURETAT I MOBILITAT</t>
  </si>
  <si>
    <t>RET.COM.SEGURETAT I MOBILITAT</t>
  </si>
  <si>
    <t>LABORAL SEGURETAT I MOBILITAT</t>
  </si>
  <si>
    <t>SERVEIS EXTRAORDINARIS SEGURETAT I MOBILITAT</t>
  </si>
  <si>
    <t>PRODUCTIVITAT SEGURETAT I MOBILITAT</t>
  </si>
  <si>
    <t>AJUT FAM.SEGURETAT I MOBILITAT</t>
  </si>
  <si>
    <t>AS. SOCIALS SEGURETAT I MOBILITAT</t>
  </si>
  <si>
    <t>PARC MOBIL</t>
  </si>
  <si>
    <t>RENTING VEHICLES POLICIA</t>
  </si>
  <si>
    <t>REPAR.VEHICLES POLICIA</t>
  </si>
  <si>
    <t>COMBUST.VEHICLES POLICIA</t>
  </si>
  <si>
    <t>VEHICLE POLICIA</t>
  </si>
  <si>
    <t>MANTENIMENT</t>
  </si>
  <si>
    <t>MATERIAL TECNIC POLICIA</t>
  </si>
  <si>
    <t>MANT.EMISSORES POLICIA</t>
  </si>
  <si>
    <t>GALERIA TIR</t>
  </si>
  <si>
    <t>VESTUARI POLICIA</t>
  </si>
  <si>
    <t>DIPOSIT DETINGUTS</t>
  </si>
  <si>
    <t>SERVEIS EXTERNS POLICIA</t>
  </si>
  <si>
    <t>PROTECCIO CIVIL</t>
  </si>
  <si>
    <t>CONVENI CREU ROJA</t>
  </si>
  <si>
    <t>EQUIPAMENT SEGURETAT CIUTADANA</t>
  </si>
  <si>
    <t>MOBILITAT</t>
  </si>
  <si>
    <t>TRANSPORT URBA</t>
  </si>
  <si>
    <t>LINEA EL PONT-VALLS</t>
  </si>
  <si>
    <t>CONSORCI TRANSPORT</t>
  </si>
  <si>
    <t>VIA PÚBLICA</t>
  </si>
  <si>
    <t>RET.BAS.VIA PUBLICA</t>
  </si>
  <si>
    <t>RET.COMPL.VIA PUBLICA</t>
  </si>
  <si>
    <t>LABORAL VIA PUBLICA</t>
  </si>
  <si>
    <t>TEMPORAL VIA PUBLICA</t>
  </si>
  <si>
    <t>PRODUCTIVITAT VIA PUBLICA</t>
  </si>
  <si>
    <t>HORES EXTRES VIA PUBLICA</t>
  </si>
  <si>
    <t>COMPLEMENTS VIA PUBLICA</t>
  </si>
  <si>
    <t>AJUT FAMILIAR VIA PUBLICA</t>
  </si>
  <si>
    <t>AS. SOCIALS VIA PUBLICA</t>
  </si>
  <si>
    <t>RETR.CEMENTIRI</t>
  </si>
  <si>
    <t>COMPLEMENTS CEMENTIRI</t>
  </si>
  <si>
    <t>AS. SOCIALS CEMENTIRI</t>
  </si>
  <si>
    <t>MANTENIMENT VIA PUBLICA</t>
  </si>
  <si>
    <t>SENYALITZACIO</t>
  </si>
  <si>
    <t>MANT. VIES PUBLIQUES</t>
  </si>
  <si>
    <t>REPARACIO ACTES VANDALISME</t>
  </si>
  <si>
    <t>MANT. CAMINS</t>
  </si>
  <si>
    <t>MILLORES VIES PÚBLIQUES</t>
  </si>
  <si>
    <t>PARCS, JARDINS</t>
  </si>
  <si>
    <t>URBANITZACIO INSTITUT</t>
  </si>
  <si>
    <t>EQUIPAMENT SOCIAL FONTSCALDES</t>
  </si>
  <si>
    <t>INVERSIONS INSTAL.LACIONS</t>
  </si>
  <si>
    <t>SERVEIS</t>
  </si>
  <si>
    <t>SERVEIS MANTENIMENT</t>
  </si>
  <si>
    <t>MANT.MAQUINARIA I EINES</t>
  </si>
  <si>
    <t>LLOG.MAQUIN.MANTENIMENT</t>
  </si>
  <si>
    <t>MANT.VEHICLES SERVEIS</t>
  </si>
  <si>
    <t>COMB.VEHICLES SERVEIS</t>
  </si>
  <si>
    <t>SUBMINISTRAMENTS XARXES DE SERVEIS</t>
  </si>
  <si>
    <t>ELECT.SEMAFORS</t>
  </si>
  <si>
    <t>ELEC.ENLLUMENAT</t>
  </si>
  <si>
    <t>ELEC.SERVEI AIGUES</t>
  </si>
  <si>
    <t>MANTENIMENT XARXES DE SERVEIS</t>
  </si>
  <si>
    <t>MANT. ENLLUMENAT</t>
  </si>
  <si>
    <t>MANT, INSTAL.LACIONS</t>
  </si>
  <si>
    <t>MANTENIMENT INSTALLACIONS ELECTRIQUES</t>
  </si>
  <si>
    <t>MANT.CLAVEGUERAM</t>
  </si>
  <si>
    <t>ENLLUMENAT NADAL</t>
  </si>
  <si>
    <t>MANT. FESTES</t>
  </si>
  <si>
    <t>BARRIS</t>
  </si>
  <si>
    <t>PROGRAMES SOCIO-ECONOMICS LLEI DE BARRIS</t>
  </si>
  <si>
    <t>PERSONAL BARRIS</t>
  </si>
  <si>
    <t>AODL</t>
  </si>
  <si>
    <t>TECNIC COORDINADOR BARRI ANTIC</t>
  </si>
  <si>
    <t>AS. SOCIALS BARRIS</t>
  </si>
  <si>
    <t>DESPESES BARRIS</t>
  </si>
  <si>
    <t>PROGRAMA COMUNICACIO</t>
  </si>
  <si>
    <t>TERRITORI SOSTENIBILITAT</t>
  </si>
  <si>
    <t>PLANIFICACIÓ TERRITORIAL</t>
  </si>
  <si>
    <t>RET.BAS. URBANISME</t>
  </si>
  <si>
    <t>RET.COMP. URBANISME</t>
  </si>
  <si>
    <t>AJUT FAMILIAR URBANISME</t>
  </si>
  <si>
    <t>LABORAL URBANISME</t>
  </si>
  <si>
    <t>PRODUCTIVITAT URBANISME</t>
  </si>
  <si>
    <t>AS. SOCIALS URBANISME</t>
  </si>
  <si>
    <t>DESPESES OFICINA URBANISME</t>
  </si>
  <si>
    <t>SERVEIS EXTERNS PLANEJAMENT</t>
  </si>
  <si>
    <t>URBANISME, HABITATGE I SOSTENIBILITAT</t>
  </si>
  <si>
    <t>ACTIVITATS MEDI AMBIENT</t>
  </si>
  <si>
    <t>IEV - PREMI NATURA</t>
  </si>
  <si>
    <t>MEDI AMBIENT</t>
  </si>
  <si>
    <t>RECOLLIDA ANIMALS</t>
  </si>
  <si>
    <t>GESTIO COLONIES ANIMALS</t>
  </si>
  <si>
    <t>DESRATITZACIO, DESINSECT. I TERMITS</t>
  </si>
  <si>
    <t>DEPURADORA POLIGON</t>
  </si>
  <si>
    <t>DEPURADORA URBANA</t>
  </si>
  <si>
    <t>AJUTS IITVNU</t>
  </si>
  <si>
    <t>PROVALLS — SUBVENCIO EXPLOTACIO</t>
  </si>
  <si>
    <t>SERVEIS MEDIAMBIENTALS</t>
  </si>
  <si>
    <t>JARDINERIA</t>
  </si>
  <si>
    <t>SERVEI ESCOMBRARIES</t>
  </si>
  <si>
    <t>NETEJA VIARIA</t>
  </si>
  <si>
    <t>DEIXALLERIA</t>
  </si>
  <si>
    <t>RECOLLIDA SELECTIVA</t>
  </si>
  <si>
    <t>CAMPANYES SERVEIS MEDIAMBIENTALS</t>
  </si>
  <si>
    <t>ELIMINACIO / VALORITZACIÓ DE RESIDUS</t>
  </si>
  <si>
    <t>CANON DIPOSIT RUNES</t>
  </si>
  <si>
    <t>CONTENIDORS RESIDUS</t>
  </si>
  <si>
    <t>TOTAL PRESSUPOST DESPESES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</si>
</sst>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;0"/>
    <numFmt numFmtId="166" formatCode="#,##0.00&quot; €&quot;;[RED]\-#,##0.00&quot; €&quot;"/>
    <numFmt numFmtId="167" formatCode="#,##0.00;#,##0.00"/>
    <numFmt numFmtId="168" formatCode="#,##0.00&quot; € &quot;;\-#,##0.00&quot; € &quot;;&quot; -&quot;#&quot; € &quot;;@\ "/>
    <numFmt numFmtId="169" formatCode="#,##0.00\ [$€-403];[RED]\-#,##0.00\ [$€-403]"/>
  </numFmts>
  <fonts count="12"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sz val="11"/>
      <color indexed="8"/>
      <name val="AriaT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3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top"/>
    </xf>
    <xf numFmtId="164" fontId="0" fillId="0" borderId="0" xfId="0" applyBorder="1" applyAlignment="1">
      <alignment horizontal="left" vertical="top"/>
    </xf>
    <xf numFmtId="164" fontId="1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164" fontId="3" fillId="0" borderId="0" xfId="0" applyFont="1" applyBorder="1" applyAlignment="1">
      <alignment vertical="top" wrapText="1"/>
    </xf>
    <xf numFmtId="166" fontId="0" fillId="0" borderId="0" xfId="0" applyNumberFormat="1" applyBorder="1" applyAlignment="1">
      <alignment vertical="top" wrapText="1"/>
    </xf>
    <xf numFmtId="167" fontId="2" fillId="0" borderId="0" xfId="0" applyNumberFormat="1" applyFont="1" applyBorder="1" applyAlignment="1">
      <alignment horizontal="right" vertical="top" wrapText="1"/>
    </xf>
    <xf numFmtId="167" fontId="2" fillId="0" borderId="0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horizontal="left" vertical="center" wrapText="1"/>
    </xf>
    <xf numFmtId="164" fontId="5" fillId="0" borderId="0" xfId="0" applyFont="1" applyBorder="1" applyAlignment="1">
      <alignment vertical="top" wrapText="1"/>
    </xf>
    <xf numFmtId="167" fontId="6" fillId="0" borderId="0" xfId="0" applyNumberFormat="1" applyFont="1" applyBorder="1" applyAlignment="1">
      <alignment vertical="top" wrapText="1"/>
    </xf>
    <xf numFmtId="164" fontId="0" fillId="0" borderId="0" xfId="0" applyBorder="1" applyAlignment="1">
      <alignment horizontal="left" vertical="top" wrapText="1"/>
    </xf>
    <xf numFmtId="164" fontId="7" fillId="0" borderId="0" xfId="0" applyFont="1" applyAlignment="1">
      <alignment horizontal="center" vertical="center" wrapText="1"/>
    </xf>
    <xf numFmtId="164" fontId="7" fillId="2" borderId="0" xfId="0" applyFont="1" applyFill="1" applyAlignment="1">
      <alignment/>
    </xf>
    <xf numFmtId="168" fontId="7" fillId="2" borderId="0" xfId="17" applyFont="1" applyFill="1" applyBorder="1" applyAlignment="1" applyProtection="1">
      <alignment horizontal="right"/>
      <protection/>
    </xf>
    <xf numFmtId="164" fontId="3" fillId="0" borderId="0" xfId="0" applyFont="1" applyAlignment="1">
      <alignment/>
    </xf>
    <xf numFmtId="168" fontId="8" fillId="0" borderId="0" xfId="17" applyFont="1" applyBorder="1" applyAlignment="1" applyProtection="1">
      <alignment horizontal="right"/>
      <protection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8" fontId="7" fillId="0" borderId="0" xfId="17" applyFont="1" applyBorder="1" applyAlignment="1" applyProtection="1">
      <alignment horizontal="right"/>
      <protection/>
    </xf>
    <xf numFmtId="168" fontId="3" fillId="0" borderId="0" xfId="17" applyFont="1" applyBorder="1" applyAlignment="1" applyProtection="1">
      <alignment horizontal="right"/>
      <protection/>
    </xf>
    <xf numFmtId="164" fontId="9" fillId="3" borderId="0" xfId="0" applyFont="1" applyFill="1" applyAlignment="1">
      <alignment/>
    </xf>
    <xf numFmtId="168" fontId="9" fillId="3" borderId="0" xfId="17" applyFont="1" applyFill="1" applyBorder="1" applyAlignment="1" applyProtection="1">
      <alignment horizontal="right"/>
      <protection/>
    </xf>
    <xf numFmtId="164" fontId="10" fillId="3" borderId="0" xfId="0" applyFont="1" applyFill="1" applyAlignment="1">
      <alignment/>
    </xf>
    <xf numFmtId="168" fontId="10" fillId="3" borderId="0" xfId="0" applyNumberFormat="1" applyFont="1" applyFill="1" applyAlignment="1">
      <alignment horizontal="left"/>
    </xf>
    <xf numFmtId="169" fontId="10" fillId="3" borderId="0" xfId="0" applyNumberFormat="1" applyFont="1" applyFill="1" applyAlignment="1">
      <alignment/>
    </xf>
    <xf numFmtId="164" fontId="7" fillId="4" borderId="0" xfId="0" applyFont="1" applyFill="1" applyAlignment="1">
      <alignment/>
    </xf>
    <xf numFmtId="168" fontId="7" fillId="4" borderId="0" xfId="0" applyNumberFormat="1" applyFont="1" applyFill="1" applyAlignment="1">
      <alignment horizontal="left"/>
    </xf>
    <xf numFmtId="169" fontId="7" fillId="4" borderId="0" xfId="0" applyNumberFormat="1" applyFont="1" applyFill="1" applyAlignment="1">
      <alignment/>
    </xf>
    <xf numFmtId="168" fontId="7" fillId="2" borderId="0" xfId="0" applyNumberFormat="1" applyFont="1" applyFill="1" applyAlignment="1">
      <alignment horizontal="left"/>
    </xf>
    <xf numFmtId="164" fontId="11" fillId="0" borderId="0" xfId="0" applyFont="1" applyAlignment="1">
      <alignment/>
    </xf>
    <xf numFmtId="168" fontId="7" fillId="0" borderId="0" xfId="0" applyNumberFormat="1" applyFont="1" applyAlignment="1">
      <alignment horizontal="left"/>
    </xf>
    <xf numFmtId="168" fontId="3" fillId="0" borderId="0" xfId="17" applyFont="1" applyBorder="1" applyAlignment="1" applyProtection="1">
      <alignment/>
      <protection/>
    </xf>
    <xf numFmtId="168" fontId="8" fillId="0" borderId="0" xfId="17" applyFont="1" applyBorder="1" applyAlignment="1" applyProtection="1">
      <alignment/>
      <protection/>
    </xf>
    <xf numFmtId="168" fontId="7" fillId="0" borderId="0" xfId="17" applyFont="1" applyBorder="1" applyAlignment="1" applyProtection="1">
      <alignment horizontal="left"/>
      <protection/>
    </xf>
    <xf numFmtId="168" fontId="8" fillId="0" borderId="0" xfId="17" applyFont="1" applyFill="1" applyBorder="1" applyAlignment="1" applyProtection="1">
      <alignment/>
      <protection/>
    </xf>
    <xf numFmtId="168" fontId="7" fillId="4" borderId="0" xfId="17" applyFont="1" applyFill="1" applyBorder="1" applyAlignment="1" applyProtection="1">
      <alignment horizontal="left"/>
      <protection/>
    </xf>
    <xf numFmtId="168" fontId="7" fillId="2" borderId="0" xfId="17" applyFont="1" applyFill="1" applyBorder="1" applyAlignment="1" applyProtection="1">
      <alignment horizontal="left"/>
      <protection/>
    </xf>
    <xf numFmtId="168" fontId="9" fillId="3" borderId="0" xfId="17" applyFont="1" applyFill="1" applyBorder="1" applyAlignment="1" applyProtection="1">
      <alignment horizontal="left"/>
      <protection/>
    </xf>
    <xf numFmtId="168" fontId="0" fillId="0" borderId="0" xfId="17" applyFont="1" applyBorder="1" applyAlignment="1" applyProtection="1">
      <alignment horizontal="left"/>
      <protection/>
    </xf>
    <xf numFmtId="164" fontId="3" fillId="0" borderId="0" xfId="0" applyFont="1" applyAlignment="1">
      <alignment horizontal="left"/>
    </xf>
    <xf numFmtId="168" fontId="11" fillId="0" borderId="0" xfId="17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7.28125" style="0" customWidth="1"/>
    <col min="2" max="2" width="34.57421875" style="0" customWidth="1"/>
    <col min="3" max="3" width="14.57421875" style="0" customWidth="1"/>
    <col min="4" max="16384" width="11.57421875" style="0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1"/>
      <c r="B3" s="2"/>
      <c r="C3" s="2"/>
    </row>
    <row r="4" spans="1:3" ht="13.5">
      <c r="A4" s="2"/>
      <c r="B4" s="3" t="s">
        <v>1</v>
      </c>
      <c r="C4" s="4">
        <v>2015</v>
      </c>
    </row>
    <row r="5" spans="1:3" ht="14.25">
      <c r="A5" s="3" t="s">
        <v>2</v>
      </c>
      <c r="B5" s="5" t="s">
        <v>3</v>
      </c>
      <c r="C5" s="6">
        <v>11190200</v>
      </c>
    </row>
    <row r="6" spans="1:3" ht="14.25">
      <c r="A6" s="3" t="s">
        <v>4</v>
      </c>
      <c r="B6" s="5" t="s">
        <v>5</v>
      </c>
      <c r="C6" s="6">
        <v>100000</v>
      </c>
    </row>
    <row r="7" spans="1:3" ht="14.25">
      <c r="A7" s="3" t="s">
        <v>6</v>
      </c>
      <c r="B7" s="5" t="s">
        <v>7</v>
      </c>
      <c r="C7" s="6">
        <v>3338300</v>
      </c>
    </row>
    <row r="8" spans="1:3" ht="14.25">
      <c r="A8" s="3" t="s">
        <v>8</v>
      </c>
      <c r="B8" s="5" t="s">
        <v>9</v>
      </c>
      <c r="C8" s="6">
        <v>7361700</v>
      </c>
    </row>
    <row r="9" spans="1:3" ht="14.25">
      <c r="A9" s="3" t="s">
        <v>10</v>
      </c>
      <c r="B9" s="5" t="s">
        <v>11</v>
      </c>
      <c r="C9" s="6">
        <v>159600</v>
      </c>
    </row>
    <row r="10" spans="1:3" ht="13.5">
      <c r="A10" s="5"/>
      <c r="B10" s="3" t="s">
        <v>12</v>
      </c>
      <c r="C10" s="7">
        <f>SUM(C5:C9)</f>
        <v>22149800</v>
      </c>
    </row>
    <row r="11" spans="1:3" ht="14.25">
      <c r="A11" s="3" t="s">
        <v>13</v>
      </c>
      <c r="B11" s="5" t="s">
        <v>14</v>
      </c>
      <c r="C11" s="5"/>
    </row>
    <row r="12" spans="1:3" ht="14.25">
      <c r="A12" s="3" t="s">
        <v>15</v>
      </c>
      <c r="B12" s="5" t="s">
        <v>16</v>
      </c>
      <c r="C12" s="6">
        <v>712200</v>
      </c>
    </row>
    <row r="13" spans="1:3" ht="14.25">
      <c r="A13" s="3" t="s">
        <v>17</v>
      </c>
      <c r="B13" s="5" t="s">
        <v>18</v>
      </c>
      <c r="C13" s="6">
        <v>271000</v>
      </c>
    </row>
    <row r="14" spans="1:3" ht="14.25">
      <c r="A14" s="3" t="s">
        <v>19</v>
      </c>
      <c r="B14" s="5" t="s">
        <v>20</v>
      </c>
      <c r="C14" s="6">
        <v>2000000</v>
      </c>
    </row>
    <row r="15" spans="1:3" ht="13.5">
      <c r="A15" s="5"/>
      <c r="B15" s="3" t="s">
        <v>21</v>
      </c>
      <c r="C15" s="8">
        <f>SUM(C11:C14)</f>
        <v>2983200</v>
      </c>
    </row>
    <row r="16" spans="1:3" ht="13.5">
      <c r="A16" s="5"/>
      <c r="B16" s="3" t="s">
        <v>22</v>
      </c>
      <c r="C16" s="8">
        <f>C10+C15</f>
        <v>25133000</v>
      </c>
    </row>
    <row r="17" spans="1:3" ht="12.75">
      <c r="A17" s="5"/>
      <c r="B17" s="3"/>
      <c r="C17" s="2"/>
    </row>
    <row r="18" spans="1:3" ht="14.25">
      <c r="A18" s="9"/>
      <c r="B18" s="10" t="s">
        <v>23</v>
      </c>
      <c r="C18" s="4">
        <v>2015</v>
      </c>
    </row>
    <row r="19" spans="1:3" ht="14.25">
      <c r="A19" s="3" t="s">
        <v>2</v>
      </c>
      <c r="B19" s="5" t="s">
        <v>24</v>
      </c>
      <c r="C19" s="11">
        <v>7361580</v>
      </c>
    </row>
    <row r="20" spans="1:3" ht="14.25">
      <c r="A20" s="3" t="s">
        <v>4</v>
      </c>
      <c r="B20" s="5" t="s">
        <v>25</v>
      </c>
      <c r="C20" s="11">
        <v>8651345</v>
      </c>
    </row>
    <row r="21" spans="1:3" ht="14.25">
      <c r="A21" s="3" t="s">
        <v>6</v>
      </c>
      <c r="B21" s="5" t="s">
        <v>26</v>
      </c>
      <c r="C21" s="11">
        <v>655100</v>
      </c>
    </row>
    <row r="22" spans="1:3" ht="14.25">
      <c r="A22" s="3" t="s">
        <v>8</v>
      </c>
      <c r="B22" s="5" t="s">
        <v>9</v>
      </c>
      <c r="C22" s="11">
        <v>3194455</v>
      </c>
    </row>
    <row r="23" spans="1:3" ht="13.5">
      <c r="A23" s="5"/>
      <c r="B23" s="3" t="s">
        <v>27</v>
      </c>
      <c r="C23" s="8">
        <f>SUM(C19:C22)</f>
        <v>19862480</v>
      </c>
    </row>
    <row r="24" spans="1:3" ht="14.25">
      <c r="A24" s="3" t="s">
        <v>13</v>
      </c>
      <c r="B24" s="5" t="s">
        <v>28</v>
      </c>
      <c r="C24" s="11">
        <v>2564500</v>
      </c>
    </row>
    <row r="25" spans="1:3" ht="14.25">
      <c r="A25" s="3" t="s">
        <v>15</v>
      </c>
      <c r="B25" s="5" t="s">
        <v>16</v>
      </c>
      <c r="C25" s="11">
        <v>434520</v>
      </c>
    </row>
    <row r="26" spans="1:3" ht="14.25">
      <c r="A26" s="3" t="s">
        <v>17</v>
      </c>
      <c r="B26" s="5" t="s">
        <v>18</v>
      </c>
      <c r="C26" s="11">
        <v>271000</v>
      </c>
    </row>
    <row r="27" spans="1:3" ht="14.25">
      <c r="A27" s="3" t="s">
        <v>19</v>
      </c>
      <c r="B27" s="5" t="s">
        <v>20</v>
      </c>
      <c r="C27" s="11">
        <v>2000500</v>
      </c>
    </row>
    <row r="28" spans="1:3" ht="13.5">
      <c r="A28" s="12"/>
      <c r="B28" s="3" t="s">
        <v>29</v>
      </c>
      <c r="C28" s="7">
        <f>SUM(C24:C27)</f>
        <v>5270520</v>
      </c>
    </row>
    <row r="29" spans="1:3" ht="13.5">
      <c r="A29" s="5"/>
      <c r="B29" s="3" t="s">
        <v>22</v>
      </c>
      <c r="C29" s="8">
        <f>C23+C28</f>
        <v>25133000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selection activeCell="A1" sqref="A1"/>
    </sheetView>
  </sheetViews>
  <sheetFormatPr defaultColWidth="11.421875" defaultRowHeight="12.75"/>
  <cols>
    <col min="1" max="1" width="54.421875" style="0" customWidth="1"/>
    <col min="2" max="3" width="22.57421875" style="0" customWidth="1"/>
    <col min="4" max="16384" width="11.57421875" style="0" customWidth="1"/>
  </cols>
  <sheetData>
    <row r="1" spans="1:3" ht="23.25">
      <c r="A1" s="13" t="s">
        <v>30</v>
      </c>
      <c r="B1" s="13" t="s">
        <v>31</v>
      </c>
      <c r="C1" s="13" t="s">
        <v>32</v>
      </c>
    </row>
    <row r="2" spans="1:3" ht="12">
      <c r="A2" s="14" t="s">
        <v>33</v>
      </c>
      <c r="B2" s="15">
        <f>SUM(B3:B7)</f>
        <v>11324817</v>
      </c>
      <c r="C2" s="15">
        <f>SUM(C3:C7)</f>
        <v>11116200</v>
      </c>
    </row>
    <row r="3" spans="1:3" ht="12.75">
      <c r="A3" s="16" t="s">
        <v>34</v>
      </c>
      <c r="B3" s="17">
        <v>32204</v>
      </c>
      <c r="C3" s="17">
        <v>32200</v>
      </c>
    </row>
    <row r="4" spans="1:3" ht="12.75">
      <c r="A4" s="16" t="s">
        <v>35</v>
      </c>
      <c r="B4" s="17">
        <v>7852000</v>
      </c>
      <c r="C4" s="17">
        <v>7824000</v>
      </c>
    </row>
    <row r="5" spans="1:3" ht="14.25">
      <c r="A5" s="16" t="s">
        <v>36</v>
      </c>
      <c r="B5" s="17">
        <v>1558000</v>
      </c>
      <c r="C5" s="17">
        <v>1620000</v>
      </c>
    </row>
    <row r="6" spans="1:3" ht="12.75">
      <c r="A6" s="16" t="s">
        <v>37</v>
      </c>
      <c r="B6" s="17">
        <v>395000</v>
      </c>
      <c r="C6" s="17">
        <v>250000</v>
      </c>
    </row>
    <row r="7" spans="1:3" ht="12">
      <c r="A7" s="18" t="s">
        <v>38</v>
      </c>
      <c r="B7" s="17">
        <v>1487613</v>
      </c>
      <c r="C7" s="17">
        <v>1390000</v>
      </c>
    </row>
    <row r="8" spans="1:3" ht="12">
      <c r="A8" s="14" t="s">
        <v>39</v>
      </c>
      <c r="B8" s="15">
        <f>B9</f>
        <v>74151</v>
      </c>
      <c r="C8" s="15">
        <f>C9</f>
        <v>120000</v>
      </c>
    </row>
    <row r="9" spans="1:3" ht="12.75">
      <c r="A9" s="16" t="s">
        <v>40</v>
      </c>
      <c r="B9" s="17">
        <v>74151</v>
      </c>
      <c r="C9" s="17">
        <v>120000</v>
      </c>
    </row>
    <row r="10" spans="1:3" ht="12">
      <c r="A10" s="14" t="s">
        <v>7</v>
      </c>
      <c r="B10" s="15">
        <f>B11+B30+B33</f>
        <v>2980748</v>
      </c>
      <c r="C10" s="15">
        <f>C11+C30+C33</f>
        <v>3490800</v>
      </c>
    </row>
    <row r="11" spans="1:3" ht="12">
      <c r="A11" s="19" t="s">
        <v>41</v>
      </c>
      <c r="B11" s="20">
        <f>SUM(B12:B29)</f>
        <v>2409221</v>
      </c>
      <c r="C11" s="20">
        <f>SUM(C12:C29)</f>
        <v>2841800</v>
      </c>
    </row>
    <row r="12" spans="1:3" ht="12.75">
      <c r="A12" s="16" t="s">
        <v>42</v>
      </c>
      <c r="B12" s="17">
        <v>1812195</v>
      </c>
      <c r="C12" s="17">
        <v>1800000</v>
      </c>
    </row>
    <row r="13" spans="1:3" ht="12.75">
      <c r="A13" s="16" t="s">
        <v>43</v>
      </c>
      <c r="B13" s="17">
        <v>111516</v>
      </c>
      <c r="C13" s="17">
        <v>156000</v>
      </c>
    </row>
    <row r="14" spans="1:3" ht="12">
      <c r="A14" s="18" t="s">
        <v>44</v>
      </c>
      <c r="B14" s="17">
        <v>0</v>
      </c>
      <c r="C14" s="17">
        <v>8000</v>
      </c>
    </row>
    <row r="15" spans="1:3" ht="12.75">
      <c r="A15" s="16" t="s">
        <v>45</v>
      </c>
      <c r="B15" s="17">
        <v>7437</v>
      </c>
      <c r="C15" s="17">
        <v>15000</v>
      </c>
    </row>
    <row r="16" spans="1:3" ht="14.25">
      <c r="A16" s="16" t="s">
        <v>46</v>
      </c>
      <c r="B16" s="17">
        <v>42061</v>
      </c>
      <c r="C16" s="17">
        <v>60000</v>
      </c>
    </row>
    <row r="17" spans="1:3" ht="14.25">
      <c r="A17" s="16" t="s">
        <v>47</v>
      </c>
      <c r="B17" s="17">
        <v>7829</v>
      </c>
      <c r="C17" s="17">
        <v>15000</v>
      </c>
    </row>
    <row r="18" spans="1:3" ht="14.25">
      <c r="A18" s="16" t="s">
        <v>48</v>
      </c>
      <c r="B18" s="17">
        <v>33614</v>
      </c>
      <c r="C18" s="17">
        <v>38000</v>
      </c>
    </row>
    <row r="19" spans="1:3" ht="12">
      <c r="A19" s="18" t="s">
        <v>49</v>
      </c>
      <c r="B19" s="17">
        <v>86</v>
      </c>
      <c r="C19" s="17">
        <v>100</v>
      </c>
    </row>
    <row r="20" spans="1:3" ht="12.75">
      <c r="A20" s="16" t="s">
        <v>50</v>
      </c>
      <c r="B20" s="17">
        <v>0</v>
      </c>
      <c r="C20" s="17">
        <v>0</v>
      </c>
    </row>
    <row r="21" spans="1:3" ht="12">
      <c r="A21" s="18" t="s">
        <v>51</v>
      </c>
      <c r="B21" s="17">
        <v>12320</v>
      </c>
      <c r="C21" s="17">
        <v>20000</v>
      </c>
    </row>
    <row r="22" spans="1:3" ht="12.75">
      <c r="A22" s="16" t="s">
        <v>52</v>
      </c>
      <c r="B22" s="17">
        <v>109917</v>
      </c>
      <c r="C22" s="17">
        <v>110000</v>
      </c>
    </row>
    <row r="23" spans="1:3" ht="12.75">
      <c r="A23" s="16" t="s">
        <v>53</v>
      </c>
      <c r="B23" s="17">
        <v>158500</v>
      </c>
      <c r="C23" s="17">
        <v>379600</v>
      </c>
    </row>
    <row r="24" spans="1:3" ht="14.25">
      <c r="A24" s="16" t="s">
        <v>54</v>
      </c>
      <c r="B24" s="17">
        <v>4230</v>
      </c>
      <c r="C24" s="17">
        <v>4000</v>
      </c>
    </row>
    <row r="25" spans="1:3" ht="14.25">
      <c r="A25" s="16" t="s">
        <v>55</v>
      </c>
      <c r="B25" s="17">
        <v>18147</v>
      </c>
      <c r="C25" s="17">
        <v>28000</v>
      </c>
    </row>
    <row r="26" spans="1:3" ht="14.25">
      <c r="A26" s="16" t="s">
        <v>56</v>
      </c>
      <c r="B26" s="17">
        <v>30719</v>
      </c>
      <c r="C26" s="17">
        <v>85000</v>
      </c>
    </row>
    <row r="27" spans="1:3" ht="12">
      <c r="A27" s="18" t="s">
        <v>57</v>
      </c>
      <c r="B27" s="17">
        <v>5500</v>
      </c>
      <c r="C27" s="17">
        <v>6000</v>
      </c>
    </row>
    <row r="28" spans="1:3" ht="12">
      <c r="A28" s="18" t="s">
        <v>58</v>
      </c>
      <c r="B28" s="17">
        <v>55050</v>
      </c>
      <c r="C28" s="17">
        <v>117000</v>
      </c>
    </row>
    <row r="29" spans="1:3" ht="12.75">
      <c r="A29" s="16" t="s">
        <v>59</v>
      </c>
      <c r="B29" s="17">
        <v>100</v>
      </c>
      <c r="C29" s="17">
        <v>100</v>
      </c>
    </row>
    <row r="30" spans="1:3" ht="12">
      <c r="A30" s="19" t="s">
        <v>60</v>
      </c>
      <c r="B30" s="20">
        <f>B31+B32</f>
        <v>12571</v>
      </c>
      <c r="C30" s="20">
        <f>C31+C32</f>
        <v>5500</v>
      </c>
    </row>
    <row r="31" spans="1:3" ht="12.75">
      <c r="A31" s="16" t="s">
        <v>61</v>
      </c>
      <c r="B31" s="17">
        <v>11800</v>
      </c>
      <c r="C31" s="17">
        <v>5400</v>
      </c>
    </row>
    <row r="32" spans="1:3" ht="14.25">
      <c r="A32" s="16" t="s">
        <v>62</v>
      </c>
      <c r="B32" s="17">
        <v>771</v>
      </c>
      <c r="C32" s="17">
        <v>100</v>
      </c>
    </row>
    <row r="33" spans="1:3" ht="12">
      <c r="A33" s="19" t="s">
        <v>63</v>
      </c>
      <c r="B33" s="20">
        <f>SUM(B34:B41)</f>
        <v>558956</v>
      </c>
      <c r="C33" s="20">
        <f>SUM(C34:C41)</f>
        <v>643500</v>
      </c>
    </row>
    <row r="34" spans="1:3" ht="12.75">
      <c r="A34" s="16" t="s">
        <v>64</v>
      </c>
      <c r="B34" s="17">
        <v>295000</v>
      </c>
      <c r="C34" s="17">
        <v>300000</v>
      </c>
    </row>
    <row r="35" spans="1:3" ht="12.75">
      <c r="A35" s="16" t="s">
        <v>65</v>
      </c>
      <c r="B35" s="17">
        <v>319</v>
      </c>
      <c r="C35" s="17">
        <v>40000</v>
      </c>
    </row>
    <row r="36" spans="1:3" ht="14.25">
      <c r="A36" s="16" t="s">
        <v>66</v>
      </c>
      <c r="B36" s="17">
        <v>227000</v>
      </c>
      <c r="C36" s="17">
        <v>200000</v>
      </c>
    </row>
    <row r="37" spans="1:3" ht="14.25">
      <c r="A37" s="16" t="s">
        <v>67</v>
      </c>
      <c r="B37" s="17">
        <v>0</v>
      </c>
      <c r="C37" s="17">
        <v>0</v>
      </c>
    </row>
    <row r="38" spans="1:3" ht="12.75">
      <c r="A38" s="16" t="s">
        <v>68</v>
      </c>
      <c r="B38" s="17">
        <v>16000</v>
      </c>
      <c r="C38" s="17">
        <v>25000</v>
      </c>
    </row>
    <row r="39" spans="1:3" ht="12.75">
      <c r="A39" s="16" t="s">
        <v>69</v>
      </c>
      <c r="B39" s="17">
        <v>12100</v>
      </c>
      <c r="C39" s="17">
        <v>5500</v>
      </c>
    </row>
    <row r="40" spans="1:3" ht="14.25">
      <c r="A40" s="16" t="s">
        <v>70</v>
      </c>
      <c r="B40" s="17">
        <v>7700</v>
      </c>
      <c r="C40" s="17">
        <v>70000</v>
      </c>
    </row>
    <row r="41" spans="1:3" ht="12.75">
      <c r="A41" s="16" t="s">
        <v>71</v>
      </c>
      <c r="B41" s="17">
        <v>837</v>
      </c>
      <c r="C41" s="17">
        <v>3000</v>
      </c>
    </row>
    <row r="42" spans="1:3" ht="12">
      <c r="A42" s="14" t="s">
        <v>72</v>
      </c>
      <c r="B42" s="15">
        <f>B43+B45+B59+B67</f>
        <v>4942621</v>
      </c>
      <c r="C42" s="15">
        <f>C43+C45+C59+C67</f>
        <v>7108590</v>
      </c>
    </row>
    <row r="43" spans="1:3" ht="12">
      <c r="A43" s="19" t="s">
        <v>73</v>
      </c>
      <c r="B43" s="20">
        <f>B44</f>
        <v>4100000</v>
      </c>
      <c r="C43" s="20">
        <f>C44</f>
        <v>5270000</v>
      </c>
    </row>
    <row r="44" spans="1:3" ht="14.25">
      <c r="A44" s="16" t="s">
        <v>74</v>
      </c>
      <c r="B44" s="17">
        <v>4100000</v>
      </c>
      <c r="C44" s="17">
        <v>5270000</v>
      </c>
    </row>
    <row r="45" spans="1:3" ht="12">
      <c r="A45" s="19" t="s">
        <v>75</v>
      </c>
      <c r="B45" s="20">
        <f>SUM(B46:B58)</f>
        <v>778021</v>
      </c>
      <c r="C45" s="20">
        <f>SUM(C46:C58)</f>
        <v>1726890</v>
      </c>
    </row>
    <row r="46" spans="1:3" ht="14.25">
      <c r="A46" s="16" t="s">
        <v>76</v>
      </c>
      <c r="B46" s="17">
        <v>0</v>
      </c>
      <c r="C46" s="17">
        <v>240000</v>
      </c>
    </row>
    <row r="47" spans="1:3" ht="12.75">
      <c r="A47" s="16" t="s">
        <v>77</v>
      </c>
      <c r="B47" s="17">
        <v>15000</v>
      </c>
      <c r="C47" s="17">
        <v>1000</v>
      </c>
    </row>
    <row r="48" spans="1:3" ht="12.75">
      <c r="A48" s="16" t="s">
        <v>78</v>
      </c>
      <c r="B48" s="17">
        <v>62200</v>
      </c>
      <c r="C48" s="17">
        <v>455000</v>
      </c>
    </row>
    <row r="49" spans="1:3" ht="12.75">
      <c r="A49" s="16" t="s">
        <v>79</v>
      </c>
      <c r="B49" s="17">
        <v>0</v>
      </c>
      <c r="C49" s="17">
        <v>12000</v>
      </c>
    </row>
    <row r="50" spans="1:3" ht="12.75">
      <c r="A50" s="16" t="s">
        <v>80</v>
      </c>
      <c r="B50" s="17">
        <v>0</v>
      </c>
      <c r="C50" s="17">
        <v>77500</v>
      </c>
    </row>
    <row r="51" spans="1:3" ht="14.25">
      <c r="A51" s="16" t="s">
        <v>81</v>
      </c>
      <c r="B51" s="17">
        <v>0</v>
      </c>
      <c r="C51" s="17">
        <v>105000</v>
      </c>
    </row>
    <row r="52" spans="1:3" ht="12.75">
      <c r="A52" s="16" t="s">
        <v>82</v>
      </c>
      <c r="B52" s="17">
        <v>0</v>
      </c>
      <c r="C52" s="17">
        <v>67250</v>
      </c>
    </row>
    <row r="53" spans="1:3" ht="12.75">
      <c r="A53" s="16" t="s">
        <v>83</v>
      </c>
      <c r="B53" s="17">
        <v>66811</v>
      </c>
      <c r="C53" s="17">
        <v>0</v>
      </c>
    </row>
    <row r="54" spans="1:3" ht="14.25">
      <c r="A54" s="16" t="s">
        <v>84</v>
      </c>
      <c r="B54" s="17">
        <v>0</v>
      </c>
      <c r="C54" s="17">
        <v>0</v>
      </c>
    </row>
    <row r="55" spans="1:3" ht="12.75">
      <c r="A55" s="16" t="s">
        <v>85</v>
      </c>
      <c r="B55" s="17">
        <v>51910</v>
      </c>
      <c r="C55" s="17">
        <v>51570</v>
      </c>
    </row>
    <row r="56" spans="1:3" ht="12.75">
      <c r="A56" s="16" t="s">
        <v>86</v>
      </c>
      <c r="B56" s="17">
        <v>158000</v>
      </c>
      <c r="C56" s="17">
        <v>51570</v>
      </c>
    </row>
    <row r="57" spans="1:3" ht="12.75">
      <c r="A57" s="16" t="s">
        <v>87</v>
      </c>
      <c r="B57" s="17">
        <v>395000</v>
      </c>
      <c r="C57" s="17">
        <v>621000</v>
      </c>
    </row>
    <row r="58" spans="1:3" ht="12.75">
      <c r="A58" s="16" t="s">
        <v>88</v>
      </c>
      <c r="B58" s="17">
        <v>29100</v>
      </c>
      <c r="C58" s="17">
        <v>45000</v>
      </c>
    </row>
    <row r="59" spans="1:3" ht="12">
      <c r="A59" s="19" t="s">
        <v>89</v>
      </c>
      <c r="B59" s="20">
        <f>SUM(B60:B66)</f>
        <v>22600</v>
      </c>
      <c r="C59" s="20">
        <f>SUM(C60:C66)</f>
        <v>91700</v>
      </c>
    </row>
    <row r="60" spans="1:3" ht="12">
      <c r="A60" s="18" t="s">
        <v>90</v>
      </c>
      <c r="B60" s="17">
        <v>8500</v>
      </c>
      <c r="C60" s="17">
        <v>1000</v>
      </c>
    </row>
    <row r="61" spans="1:3" ht="12.75">
      <c r="A61" s="16" t="s">
        <v>91</v>
      </c>
      <c r="B61" s="17">
        <v>0</v>
      </c>
      <c r="C61" s="17">
        <v>0</v>
      </c>
    </row>
    <row r="62" spans="1:3" ht="12.75">
      <c r="A62" s="16" t="s">
        <v>92</v>
      </c>
      <c r="B62" s="17">
        <v>0</v>
      </c>
      <c r="C62" s="17">
        <v>0</v>
      </c>
    </row>
    <row r="63" spans="1:3" ht="12">
      <c r="A63" s="18" t="s">
        <v>93</v>
      </c>
      <c r="B63" s="17">
        <v>100</v>
      </c>
      <c r="C63" s="17">
        <v>100</v>
      </c>
    </row>
    <row r="64" spans="1:3" ht="12.75">
      <c r="A64" s="16" t="s">
        <v>94</v>
      </c>
      <c r="B64" s="17">
        <v>0</v>
      </c>
      <c r="C64" s="17">
        <v>36600</v>
      </c>
    </row>
    <row r="65" spans="1:3" ht="12">
      <c r="A65" s="18" t="s">
        <v>95</v>
      </c>
      <c r="B65" s="17">
        <v>0</v>
      </c>
      <c r="C65" s="17">
        <v>40000</v>
      </c>
    </row>
    <row r="66" spans="1:3" ht="12.75">
      <c r="A66" s="16" t="s">
        <v>96</v>
      </c>
      <c r="B66" s="17">
        <v>14000</v>
      </c>
      <c r="C66" s="17">
        <v>14000</v>
      </c>
    </row>
    <row r="67" spans="1:3" ht="12">
      <c r="A67" s="19" t="s">
        <v>97</v>
      </c>
      <c r="B67" s="20">
        <f>B68+B69</f>
        <v>42000</v>
      </c>
      <c r="C67" s="20">
        <f>C68+C69</f>
        <v>20000</v>
      </c>
    </row>
    <row r="68" spans="1:3" ht="12">
      <c r="A68" s="18" t="s">
        <v>98</v>
      </c>
      <c r="B68" s="17">
        <v>0</v>
      </c>
      <c r="C68" s="17">
        <v>20000</v>
      </c>
    </row>
    <row r="69" spans="1:3" ht="12">
      <c r="A69" s="18" t="s">
        <v>99</v>
      </c>
      <c r="B69" s="17">
        <v>42000</v>
      </c>
      <c r="C69" s="17">
        <v>0</v>
      </c>
    </row>
    <row r="70" spans="1:3" ht="12">
      <c r="A70" s="14" t="s">
        <v>100</v>
      </c>
      <c r="B70" s="15">
        <f>B71+B73+B77</f>
        <v>16430</v>
      </c>
      <c r="C70" s="15">
        <f>C71+C73+C77</f>
        <v>160100</v>
      </c>
    </row>
    <row r="71" spans="1:3" ht="12">
      <c r="A71" s="19" t="s">
        <v>101</v>
      </c>
      <c r="B71" s="20">
        <f>B72</f>
        <v>13960</v>
      </c>
      <c r="C71" s="20">
        <f>C72</f>
        <v>22000</v>
      </c>
    </row>
    <row r="72" spans="1:3" ht="12.75">
      <c r="A72" s="16" t="s">
        <v>102</v>
      </c>
      <c r="B72" s="17">
        <v>13960</v>
      </c>
      <c r="C72" s="17">
        <v>22000</v>
      </c>
    </row>
    <row r="73" spans="1:3" ht="12">
      <c r="A73" s="19" t="s">
        <v>103</v>
      </c>
      <c r="B73" s="20">
        <f>SUM(B74:B75)</f>
        <v>1730</v>
      </c>
      <c r="C73" s="20">
        <f>SUM(C74:C75)</f>
        <v>138000</v>
      </c>
    </row>
    <row r="74" spans="1:3" ht="12.75">
      <c r="A74" s="16" t="s">
        <v>104</v>
      </c>
      <c r="B74" s="17">
        <v>1730</v>
      </c>
      <c r="C74" s="17">
        <v>30000</v>
      </c>
    </row>
    <row r="75" spans="1:3" ht="12.75">
      <c r="A75" s="16" t="s">
        <v>105</v>
      </c>
      <c r="B75" s="17">
        <v>0</v>
      </c>
      <c r="C75" s="17">
        <v>108000</v>
      </c>
    </row>
    <row r="76" spans="1:3" ht="12.75">
      <c r="A76" s="16" t="s">
        <v>106</v>
      </c>
      <c r="B76" s="17">
        <v>0</v>
      </c>
      <c r="C76" s="17">
        <v>0</v>
      </c>
    </row>
    <row r="77" spans="1:3" ht="12">
      <c r="A77" s="19" t="s">
        <v>107</v>
      </c>
      <c r="B77" s="20">
        <f>B78</f>
        <v>740</v>
      </c>
      <c r="C77" s="20">
        <f>C78</f>
        <v>100</v>
      </c>
    </row>
    <row r="78" spans="1:3" ht="12.75">
      <c r="A78" s="16" t="s">
        <v>108</v>
      </c>
      <c r="B78" s="17">
        <v>740</v>
      </c>
      <c r="C78" s="17">
        <v>100</v>
      </c>
    </row>
    <row r="79" spans="1:3" ht="12">
      <c r="A79" s="14" t="s">
        <v>109</v>
      </c>
      <c r="B79" s="15">
        <f>B80</f>
        <v>0</v>
      </c>
      <c r="C79" s="15">
        <f>C80</f>
        <v>3552880</v>
      </c>
    </row>
    <row r="80" spans="1:3" ht="12">
      <c r="A80" s="19" t="s">
        <v>75</v>
      </c>
      <c r="B80" s="20">
        <f>SUM(B81:B89)</f>
        <v>0</v>
      </c>
      <c r="C80" s="20">
        <f>SUM(C81:C89)</f>
        <v>3552880</v>
      </c>
    </row>
    <row r="81" spans="1:3" ht="12.75">
      <c r="A81" s="16" t="s">
        <v>110</v>
      </c>
      <c r="B81" s="21">
        <v>0</v>
      </c>
      <c r="C81" s="21">
        <v>0</v>
      </c>
    </row>
    <row r="82" spans="1:3" ht="12.75">
      <c r="A82" s="16" t="s">
        <v>111</v>
      </c>
      <c r="B82" s="21">
        <v>0</v>
      </c>
      <c r="C82" s="21">
        <v>0</v>
      </c>
    </row>
    <row r="83" spans="1:3" ht="12.75">
      <c r="A83" s="16" t="s">
        <v>112</v>
      </c>
      <c r="B83" s="17">
        <v>0</v>
      </c>
      <c r="C83" s="17">
        <v>1416324</v>
      </c>
    </row>
    <row r="84" spans="1:3" ht="14.25">
      <c r="A84" s="16" t="s">
        <v>113</v>
      </c>
      <c r="B84" s="17">
        <v>0</v>
      </c>
      <c r="C84" s="17">
        <v>0</v>
      </c>
    </row>
    <row r="85" spans="1:3" ht="12.75">
      <c r="A85" s="16" t="s">
        <v>114</v>
      </c>
      <c r="B85" s="17">
        <v>0</v>
      </c>
      <c r="C85" s="17">
        <v>0</v>
      </c>
    </row>
    <row r="86" spans="1:3" ht="12.75">
      <c r="A86" s="16" t="s">
        <v>115</v>
      </c>
      <c r="B86" s="17">
        <v>0</v>
      </c>
      <c r="C86" s="17">
        <v>0</v>
      </c>
    </row>
    <row r="87" spans="1:3" ht="12.75">
      <c r="A87" s="16" t="s">
        <v>116</v>
      </c>
      <c r="B87" s="17">
        <v>0</v>
      </c>
      <c r="C87" s="17">
        <v>400000</v>
      </c>
    </row>
    <row r="88" spans="1:3" ht="12.75">
      <c r="A88" s="16" t="s">
        <v>117</v>
      </c>
      <c r="B88" s="17">
        <v>0</v>
      </c>
      <c r="C88" s="17">
        <v>1250000</v>
      </c>
    </row>
    <row r="89" spans="1:3" ht="12.75">
      <c r="A89" s="16" t="s">
        <v>118</v>
      </c>
      <c r="B89" s="17">
        <v>0</v>
      </c>
      <c r="C89" s="17">
        <v>486556</v>
      </c>
    </row>
    <row r="90" spans="1:3" ht="12">
      <c r="A90" s="14" t="s">
        <v>18</v>
      </c>
      <c r="B90" s="15">
        <f>B91</f>
        <v>0</v>
      </c>
      <c r="C90" s="15">
        <f>C91</f>
        <v>270000</v>
      </c>
    </row>
    <row r="91" spans="1:3" ht="12">
      <c r="A91" s="19" t="s">
        <v>119</v>
      </c>
      <c r="B91" s="20">
        <f>SUM(B92:B96)</f>
        <v>0</v>
      </c>
      <c r="C91" s="20">
        <f>SUM(C92:C96)</f>
        <v>270000</v>
      </c>
    </row>
    <row r="92" spans="1:3" ht="14.25">
      <c r="A92" s="16" t="s">
        <v>120</v>
      </c>
      <c r="B92" s="17">
        <v>0</v>
      </c>
      <c r="C92" s="17">
        <v>0</v>
      </c>
    </row>
    <row r="93" spans="1:3" ht="12.75">
      <c r="A93" s="16" t="s">
        <v>121</v>
      </c>
      <c r="B93" s="17">
        <v>0</v>
      </c>
      <c r="C93" s="17">
        <v>4410</v>
      </c>
    </row>
    <row r="94" spans="1:3" ht="14.25">
      <c r="A94" s="16" t="s">
        <v>122</v>
      </c>
      <c r="B94" s="17">
        <v>0</v>
      </c>
      <c r="C94" s="17">
        <v>265590</v>
      </c>
    </row>
    <row r="95" spans="1:3" ht="14.25">
      <c r="A95" s="16" t="s">
        <v>123</v>
      </c>
      <c r="B95" s="17">
        <v>0</v>
      </c>
      <c r="C95" s="17">
        <v>0</v>
      </c>
    </row>
    <row r="96" spans="1:3" ht="12.75">
      <c r="A96" s="16" t="s">
        <v>124</v>
      </c>
      <c r="B96" s="17"/>
      <c r="C96" s="17"/>
    </row>
    <row r="97" spans="1:3" ht="12">
      <c r="A97" s="14" t="s">
        <v>125</v>
      </c>
      <c r="B97" s="15">
        <f>B98</f>
        <v>1950000</v>
      </c>
      <c r="C97" s="15">
        <f>C98</f>
        <v>1950000</v>
      </c>
    </row>
    <row r="98" spans="1:3" ht="12">
      <c r="A98" s="19" t="s">
        <v>126</v>
      </c>
      <c r="B98" s="20">
        <v>1950000</v>
      </c>
      <c r="C98" s="20">
        <v>1950000</v>
      </c>
    </row>
    <row r="99" spans="1:3" ht="16.5">
      <c r="A99" s="22" t="s">
        <v>127</v>
      </c>
      <c r="B99" s="23">
        <f>B2+B8+B10+B42+B70+B79+B90+B97</f>
        <v>21288767</v>
      </c>
      <c r="C99" s="23">
        <f>C2+C8+C10+C42+C70+C79+C90+C97</f>
        <v>27768570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&amp;CPàgina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39"/>
  <sheetViews>
    <sheetView workbookViewId="0" topLeftCell="A1">
      <selection activeCell="C1" sqref="C1"/>
    </sheetView>
  </sheetViews>
  <sheetFormatPr defaultColWidth="11.421875" defaultRowHeight="12.75"/>
  <cols>
    <col min="1" max="1" width="57.7109375" style="0" customWidth="1"/>
    <col min="2" max="3" width="22.57421875" style="0" customWidth="1"/>
    <col min="4" max="16384" width="11.57421875" style="0" customWidth="1"/>
  </cols>
  <sheetData>
    <row r="1" spans="1:3" ht="34.5">
      <c r="A1" s="13" t="s">
        <v>30</v>
      </c>
      <c r="B1" s="13" t="s">
        <v>31</v>
      </c>
      <c r="C1" s="13" t="s">
        <v>128</v>
      </c>
    </row>
    <row r="2" spans="1:3" ht="12.75">
      <c r="A2" s="16"/>
      <c r="B2" s="16"/>
      <c r="C2" s="16"/>
    </row>
    <row r="3" spans="1:3" ht="14.25">
      <c r="A3" s="24" t="s">
        <v>129</v>
      </c>
      <c r="B3" s="25">
        <f>B4+B39</f>
        <v>1706265.85</v>
      </c>
      <c r="C3" s="26">
        <f>C4+C39</f>
        <v>2649065</v>
      </c>
    </row>
    <row r="4" spans="1:3" ht="12">
      <c r="A4" s="27" t="s">
        <v>130</v>
      </c>
      <c r="B4" s="28">
        <f>B5</f>
        <v>1074711</v>
      </c>
      <c r="C4" s="29">
        <f>C5</f>
        <v>1889980</v>
      </c>
    </row>
    <row r="5" spans="1:3" ht="12">
      <c r="A5" s="14" t="s">
        <v>131</v>
      </c>
      <c r="B5" s="30">
        <f>B6+B7+B16+B20</f>
        <v>1074711</v>
      </c>
      <c r="C5" s="30">
        <f>C7+C16+C20</f>
        <v>1889980</v>
      </c>
    </row>
    <row r="6" spans="1:3" ht="12">
      <c r="A6" s="31" t="s">
        <v>132</v>
      </c>
      <c r="B6" s="32">
        <v>34200</v>
      </c>
      <c r="C6" s="32">
        <v>0</v>
      </c>
    </row>
    <row r="7" spans="1:3" ht="12">
      <c r="A7" s="19" t="s">
        <v>24</v>
      </c>
      <c r="B7" s="32">
        <f>SUM(B8:B15)</f>
        <v>128083</v>
      </c>
      <c r="C7" s="32">
        <f>SUM(C8:C15)</f>
        <v>277100</v>
      </c>
    </row>
    <row r="8" spans="1:3" ht="12.75">
      <c r="A8" s="16" t="s">
        <v>133</v>
      </c>
      <c r="B8" s="33">
        <v>10500</v>
      </c>
      <c r="C8" s="34">
        <v>15500</v>
      </c>
    </row>
    <row r="9" spans="1:3" ht="12.75">
      <c r="A9" s="16" t="s">
        <v>134</v>
      </c>
      <c r="B9" s="33">
        <v>8500</v>
      </c>
      <c r="C9" s="34">
        <v>11500</v>
      </c>
    </row>
    <row r="10" spans="1:3" ht="12.75">
      <c r="A10" s="16" t="s">
        <v>135</v>
      </c>
      <c r="B10" s="33">
        <v>19500</v>
      </c>
      <c r="C10" s="34">
        <v>26000</v>
      </c>
    </row>
    <row r="11" spans="1:3" ht="12.75">
      <c r="A11" s="16" t="s">
        <v>136</v>
      </c>
      <c r="B11" s="33">
        <v>33083</v>
      </c>
      <c r="C11" s="34">
        <v>90000</v>
      </c>
    </row>
    <row r="12" spans="1:3" ht="12.75">
      <c r="A12" s="16" t="s">
        <v>137</v>
      </c>
      <c r="B12" s="33">
        <v>25700</v>
      </c>
      <c r="C12" s="34">
        <v>66500</v>
      </c>
    </row>
    <row r="13" spans="1:3" ht="12.75">
      <c r="A13" s="16" t="s">
        <v>138</v>
      </c>
      <c r="B13" s="33">
        <v>0</v>
      </c>
      <c r="C13" s="34">
        <v>100</v>
      </c>
    </row>
    <row r="14" spans="1:3" ht="12.75">
      <c r="A14" s="16" t="s">
        <v>139</v>
      </c>
      <c r="B14" s="33">
        <v>24000</v>
      </c>
      <c r="C14" s="34">
        <v>58000</v>
      </c>
    </row>
    <row r="15" spans="1:3" ht="12.75">
      <c r="A15" s="16" t="s">
        <v>140</v>
      </c>
      <c r="B15" s="33">
        <v>6800</v>
      </c>
      <c r="C15" s="34">
        <v>9500</v>
      </c>
    </row>
    <row r="16" spans="1:3" ht="12">
      <c r="A16" s="19" t="s">
        <v>141</v>
      </c>
      <c r="B16" s="35">
        <f>SUM(B17:B19)</f>
        <v>786300</v>
      </c>
      <c r="C16" s="35">
        <f>SUM(C17:C19)</f>
        <v>1258380</v>
      </c>
    </row>
    <row r="17" spans="1:3" ht="12.75">
      <c r="A17" s="16" t="s">
        <v>142</v>
      </c>
      <c r="B17" s="33">
        <v>596000</v>
      </c>
      <c r="C17" s="34">
        <v>911880</v>
      </c>
    </row>
    <row r="18" spans="1:3" ht="12.75">
      <c r="A18" s="16" t="s">
        <v>143</v>
      </c>
      <c r="B18" s="33">
        <v>59300</v>
      </c>
      <c r="C18" s="34">
        <v>140500</v>
      </c>
    </row>
    <row r="19" spans="1:3" ht="12.75">
      <c r="A19" s="16" t="s">
        <v>144</v>
      </c>
      <c r="B19" s="33">
        <v>131000</v>
      </c>
      <c r="C19" s="34">
        <v>206000</v>
      </c>
    </row>
    <row r="20" spans="1:3" ht="12">
      <c r="A20" s="19" t="s">
        <v>145</v>
      </c>
      <c r="B20" s="35">
        <f>SUM(B21:B33)</f>
        <v>126128</v>
      </c>
      <c r="C20" s="35">
        <f>SUM(C21:C33)</f>
        <v>354500</v>
      </c>
    </row>
    <row r="21" spans="1:3" ht="12.75">
      <c r="A21" s="16" t="s">
        <v>146</v>
      </c>
      <c r="B21" s="33">
        <v>22500</v>
      </c>
      <c r="C21" s="34">
        <v>50000</v>
      </c>
    </row>
    <row r="22" spans="1:3" ht="12.75">
      <c r="A22" s="16" t="s">
        <v>147</v>
      </c>
      <c r="B22" s="33">
        <v>22500</v>
      </c>
      <c r="C22" s="34">
        <v>50000</v>
      </c>
    </row>
    <row r="23" spans="1:3" ht="12.75">
      <c r="A23" s="16" t="s">
        <v>148</v>
      </c>
      <c r="B23" s="33">
        <v>16500</v>
      </c>
      <c r="C23" s="34">
        <v>26000</v>
      </c>
    </row>
    <row r="24" spans="1:3" ht="12.75">
      <c r="A24" s="16" t="s">
        <v>149</v>
      </c>
      <c r="B24" s="33">
        <v>3628</v>
      </c>
      <c r="C24" s="34">
        <v>0</v>
      </c>
    </row>
    <row r="25" spans="1:3" ht="12.75">
      <c r="A25" s="16" t="s">
        <v>150</v>
      </c>
      <c r="B25" s="33">
        <v>49000</v>
      </c>
      <c r="C25" s="34">
        <v>70000</v>
      </c>
    </row>
    <row r="26" spans="1:3" ht="12.75">
      <c r="A26" s="16" t="s">
        <v>151</v>
      </c>
      <c r="B26" s="33">
        <v>0</v>
      </c>
      <c r="C26" s="34">
        <v>22500</v>
      </c>
    </row>
    <row r="27" spans="1:3" ht="12.75">
      <c r="A27" s="18" t="s">
        <v>152</v>
      </c>
      <c r="B27" s="33">
        <v>0</v>
      </c>
      <c r="C27" s="34">
        <v>0</v>
      </c>
    </row>
    <row r="28" spans="1:3" ht="12.75">
      <c r="A28" s="16" t="s">
        <v>153</v>
      </c>
      <c r="B28" s="33">
        <v>0</v>
      </c>
      <c r="C28" s="34">
        <v>0</v>
      </c>
    </row>
    <row r="29" spans="1:3" ht="12.75">
      <c r="A29" s="16" t="s">
        <v>154</v>
      </c>
      <c r="B29" s="33">
        <v>0</v>
      </c>
      <c r="C29" s="36">
        <v>17000</v>
      </c>
    </row>
    <row r="30" spans="1:3" ht="12.75">
      <c r="A30" s="16" t="s">
        <v>155</v>
      </c>
      <c r="B30" s="33">
        <v>0</v>
      </c>
      <c r="C30" s="34">
        <v>100000</v>
      </c>
    </row>
    <row r="31" spans="1:3" ht="12.75">
      <c r="A31" s="16" t="s">
        <v>156</v>
      </c>
      <c r="B31" s="33">
        <v>8000</v>
      </c>
      <c r="C31" s="34">
        <v>12000</v>
      </c>
    </row>
    <row r="32" spans="1:3" ht="12.75">
      <c r="A32" s="16" t="s">
        <v>157</v>
      </c>
      <c r="B32" s="33">
        <v>0</v>
      </c>
      <c r="C32" s="34">
        <v>7000</v>
      </c>
    </row>
    <row r="33" spans="1:3" ht="12.75">
      <c r="A33" s="16" t="s">
        <v>158</v>
      </c>
      <c r="B33" s="33">
        <v>4000</v>
      </c>
      <c r="C33" s="34">
        <v>0</v>
      </c>
    </row>
    <row r="34" spans="1:3" ht="12.75">
      <c r="A34" s="16" t="s">
        <v>159</v>
      </c>
      <c r="B34" s="33">
        <v>0</v>
      </c>
      <c r="C34" s="36">
        <v>30000</v>
      </c>
    </row>
    <row r="35" spans="1:3" ht="12.75">
      <c r="A35" s="16" t="s">
        <v>160</v>
      </c>
      <c r="B35" s="33">
        <v>0</v>
      </c>
      <c r="C35" s="36">
        <v>6000</v>
      </c>
    </row>
    <row r="36" spans="1:3" ht="12.75">
      <c r="A36" s="18" t="s">
        <v>161</v>
      </c>
      <c r="B36" s="33">
        <v>6000</v>
      </c>
      <c r="C36" s="34">
        <v>0</v>
      </c>
    </row>
    <row r="37" spans="1:3" ht="12.75">
      <c r="A37" s="18" t="s">
        <v>162</v>
      </c>
      <c r="B37" s="33">
        <v>6000</v>
      </c>
      <c r="C37" s="34">
        <v>0</v>
      </c>
    </row>
    <row r="38" spans="1:3" ht="12.75">
      <c r="A38" s="16" t="s">
        <v>163</v>
      </c>
      <c r="B38" s="33">
        <v>11900</v>
      </c>
      <c r="C38" s="34">
        <v>10000</v>
      </c>
    </row>
    <row r="39" spans="1:3" ht="12">
      <c r="A39" s="27" t="s">
        <v>164</v>
      </c>
      <c r="B39" s="37">
        <f>B40+B61</f>
        <v>631554.85</v>
      </c>
      <c r="C39" s="37">
        <f>C40+C61</f>
        <v>759085</v>
      </c>
    </row>
    <row r="40" spans="1:3" ht="12">
      <c r="A40" s="14" t="s">
        <v>165</v>
      </c>
      <c r="B40" s="38">
        <f>B41+B44+B53+B55</f>
        <v>177695</v>
      </c>
      <c r="C40" s="38">
        <f>C41+C44+C53+C55</f>
        <v>284985</v>
      </c>
    </row>
    <row r="41" spans="1:3" ht="12">
      <c r="A41" s="19" t="s">
        <v>24</v>
      </c>
      <c r="B41" s="35">
        <f>B42+B43</f>
        <v>44100</v>
      </c>
      <c r="C41" s="35">
        <f>C42+C43</f>
        <v>62500</v>
      </c>
    </row>
    <row r="42" spans="1:3" ht="12.75">
      <c r="A42" s="16" t="s">
        <v>166</v>
      </c>
      <c r="B42" s="33">
        <v>34300</v>
      </c>
      <c r="C42" s="34">
        <v>48000</v>
      </c>
    </row>
    <row r="43" spans="1:3" ht="12.75">
      <c r="A43" s="16" t="s">
        <v>167</v>
      </c>
      <c r="B43" s="33">
        <v>9800</v>
      </c>
      <c r="C43" s="34">
        <v>14500</v>
      </c>
    </row>
    <row r="44" spans="1:3" ht="12">
      <c r="A44" s="19" t="s">
        <v>168</v>
      </c>
      <c r="B44" s="35">
        <f>SUM(B45:B52)</f>
        <v>9600</v>
      </c>
      <c r="C44" s="35">
        <f>SUM(C45:C52)</f>
        <v>118985</v>
      </c>
    </row>
    <row r="45" spans="1:3" ht="12.75">
      <c r="A45" s="16" t="s">
        <v>169</v>
      </c>
      <c r="B45" s="33">
        <v>0</v>
      </c>
      <c r="C45" s="36">
        <v>91985</v>
      </c>
    </row>
    <row r="46" spans="1:3" ht="12.75">
      <c r="A46" s="16" t="s">
        <v>170</v>
      </c>
      <c r="B46" s="33">
        <v>0</v>
      </c>
      <c r="C46" s="34">
        <v>6000</v>
      </c>
    </row>
    <row r="47" spans="1:3" ht="12.75">
      <c r="A47" s="16" t="s">
        <v>171</v>
      </c>
      <c r="B47" s="33">
        <v>9600</v>
      </c>
      <c r="C47" s="34">
        <v>13000</v>
      </c>
    </row>
    <row r="48" spans="1:3" ht="12.75">
      <c r="A48" s="16" t="s">
        <v>172</v>
      </c>
      <c r="B48" s="33">
        <v>0</v>
      </c>
      <c r="C48" s="34">
        <v>1500</v>
      </c>
    </row>
    <row r="49" spans="1:3" ht="12.75">
      <c r="A49" s="18" t="s">
        <v>173</v>
      </c>
      <c r="B49" s="33">
        <v>0</v>
      </c>
      <c r="C49" s="34">
        <v>5000</v>
      </c>
    </row>
    <row r="50" spans="1:3" ht="12.75">
      <c r="A50" s="16" t="s">
        <v>174</v>
      </c>
      <c r="B50" s="33">
        <v>0</v>
      </c>
      <c r="C50" s="34">
        <v>500</v>
      </c>
    </row>
    <row r="51" spans="1:3" ht="12.75">
      <c r="A51" s="16" t="s">
        <v>175</v>
      </c>
      <c r="B51" s="33">
        <v>0</v>
      </c>
      <c r="C51" s="34">
        <v>1000</v>
      </c>
    </row>
    <row r="52" spans="1:3" ht="12.75">
      <c r="A52" s="16" t="s">
        <v>176</v>
      </c>
      <c r="B52" s="33">
        <v>0</v>
      </c>
      <c r="C52" s="34">
        <v>0</v>
      </c>
    </row>
    <row r="53" spans="1:3" ht="12">
      <c r="A53" s="19" t="s">
        <v>141</v>
      </c>
      <c r="B53" s="35">
        <f>B54</f>
        <v>55695</v>
      </c>
      <c r="C53" s="35">
        <f>C54</f>
        <v>0</v>
      </c>
    </row>
    <row r="54" spans="1:3" ht="12.75">
      <c r="A54" s="16" t="s">
        <v>177</v>
      </c>
      <c r="B54" s="33">
        <v>55695</v>
      </c>
      <c r="C54" s="34">
        <v>0</v>
      </c>
    </row>
    <row r="55" spans="1:3" ht="12">
      <c r="A55" s="19" t="s">
        <v>178</v>
      </c>
      <c r="B55" s="35">
        <f>B56+B60</f>
        <v>68300</v>
      </c>
      <c r="C55" s="35">
        <f>C56+C60</f>
        <v>103500</v>
      </c>
    </row>
    <row r="56" spans="1:3" ht="12.75">
      <c r="A56" s="16" t="s">
        <v>179</v>
      </c>
      <c r="B56" s="33">
        <v>54000</v>
      </c>
      <c r="C56" s="34">
        <v>65000</v>
      </c>
    </row>
    <row r="57" spans="1:3" ht="12.75">
      <c r="A57" s="18" t="s">
        <v>180</v>
      </c>
      <c r="B57" s="33">
        <v>0</v>
      </c>
      <c r="C57" s="36">
        <v>4000</v>
      </c>
    </row>
    <row r="58" spans="1:3" ht="12.75">
      <c r="A58" s="18" t="s">
        <v>181</v>
      </c>
      <c r="B58" s="33">
        <v>0</v>
      </c>
      <c r="C58" s="36">
        <v>10000</v>
      </c>
    </row>
    <row r="59" spans="1:3" ht="12.75">
      <c r="A59" s="18" t="s">
        <v>182</v>
      </c>
      <c r="B59" s="33">
        <v>0</v>
      </c>
      <c r="C59" s="36">
        <v>500</v>
      </c>
    </row>
    <row r="60" spans="1:3" ht="12.75">
      <c r="A60" s="16" t="s">
        <v>183</v>
      </c>
      <c r="B60" s="33">
        <v>14300</v>
      </c>
      <c r="C60" s="34">
        <v>38500</v>
      </c>
    </row>
    <row r="61" spans="1:3" ht="12">
      <c r="A61" s="14" t="s">
        <v>184</v>
      </c>
      <c r="B61" s="38">
        <f>B62+B69</f>
        <v>453859.85</v>
      </c>
      <c r="C61" s="38">
        <f>C62+C69</f>
        <v>474100</v>
      </c>
    </row>
    <row r="62" spans="1:3" ht="12">
      <c r="A62" s="19" t="s">
        <v>141</v>
      </c>
      <c r="B62" s="35">
        <f>SUM(B63:B67)</f>
        <v>452392</v>
      </c>
      <c r="C62" s="35">
        <f>SUM(C63:C68)</f>
        <v>452600</v>
      </c>
    </row>
    <row r="63" spans="1:3" ht="12.75">
      <c r="A63" s="16" t="s">
        <v>185</v>
      </c>
      <c r="B63" s="33">
        <v>352100</v>
      </c>
      <c r="C63" s="34">
        <v>419000</v>
      </c>
    </row>
    <row r="64" spans="1:3" ht="12.75">
      <c r="A64" s="16" t="s">
        <v>186</v>
      </c>
      <c r="B64" s="33">
        <v>100292</v>
      </c>
      <c r="C64" s="34">
        <v>28000</v>
      </c>
    </row>
    <row r="65" spans="1:3" ht="12.75">
      <c r="A65" s="16" t="s">
        <v>187</v>
      </c>
      <c r="B65" s="33">
        <v>0</v>
      </c>
      <c r="C65" s="34">
        <v>0</v>
      </c>
    </row>
    <row r="66" spans="1:3" ht="12.75">
      <c r="A66" s="16" t="s">
        <v>188</v>
      </c>
      <c r="B66" s="33">
        <v>0</v>
      </c>
      <c r="C66" s="34">
        <v>5600</v>
      </c>
    </row>
    <row r="67" spans="1:3" ht="12.75">
      <c r="A67" s="16" t="s">
        <v>189</v>
      </c>
      <c r="B67" s="33">
        <v>0</v>
      </c>
      <c r="C67" s="34">
        <v>0</v>
      </c>
    </row>
    <row r="68" spans="1:3" ht="12.75">
      <c r="A68" s="16" t="s">
        <v>185</v>
      </c>
      <c r="B68" s="33">
        <v>0</v>
      </c>
      <c r="C68" s="34">
        <v>0</v>
      </c>
    </row>
    <row r="69" spans="1:3" ht="12">
      <c r="A69" s="19" t="s">
        <v>190</v>
      </c>
      <c r="B69" s="35">
        <f>B70+B71</f>
        <v>1467.85</v>
      </c>
      <c r="C69" s="35">
        <f>SUM(C70:C73)</f>
        <v>21500</v>
      </c>
    </row>
    <row r="70" spans="1:3" ht="12.75">
      <c r="A70" s="16" t="s">
        <v>191</v>
      </c>
      <c r="B70" s="33">
        <v>0</v>
      </c>
      <c r="C70" s="34">
        <v>1500</v>
      </c>
    </row>
    <row r="71" spans="1:3" ht="12.75">
      <c r="A71" s="16" t="s">
        <v>192</v>
      </c>
      <c r="B71" s="33">
        <v>1467.85</v>
      </c>
      <c r="C71" s="34">
        <v>0</v>
      </c>
    </row>
    <row r="72" spans="1:3" ht="12.75">
      <c r="A72" s="16" t="s">
        <v>193</v>
      </c>
      <c r="B72" s="33">
        <v>0</v>
      </c>
      <c r="C72" s="34">
        <v>10000</v>
      </c>
    </row>
    <row r="73" spans="1:3" ht="12.75">
      <c r="A73" s="18" t="s">
        <v>194</v>
      </c>
      <c r="B73" s="33">
        <v>6800</v>
      </c>
      <c r="C73" s="34">
        <v>10000</v>
      </c>
    </row>
    <row r="74" spans="1:3" ht="16.5">
      <c r="A74" s="22" t="s">
        <v>195</v>
      </c>
      <c r="B74" s="39">
        <f>B75+B130</f>
        <v>1521617.36</v>
      </c>
      <c r="C74" s="39">
        <f>C75+C130</f>
        <v>2381135</v>
      </c>
    </row>
    <row r="75" spans="1:3" ht="12">
      <c r="A75" s="27" t="s">
        <v>196</v>
      </c>
      <c r="B75" s="37">
        <f>B76+B94+B100+B125</f>
        <v>1456846.28</v>
      </c>
      <c r="C75" s="37">
        <f>C76+C94+C100</f>
        <v>2200885</v>
      </c>
    </row>
    <row r="76" spans="1:3" ht="12">
      <c r="A76" s="14" t="s">
        <v>197</v>
      </c>
      <c r="B76" s="38">
        <f>B77+B82+B86+B88+B91</f>
        <v>335136</v>
      </c>
      <c r="C76" s="38">
        <f>C77+C82+C86+C88+C91</f>
        <v>547865</v>
      </c>
    </row>
    <row r="77" spans="1:3" ht="12">
      <c r="A77" s="19" t="s">
        <v>24</v>
      </c>
      <c r="B77" s="35">
        <f>SUM(B78:B81)</f>
        <v>151100</v>
      </c>
      <c r="C77" s="35">
        <f>SUM(C78:C81)</f>
        <v>228000</v>
      </c>
    </row>
    <row r="78" spans="1:3" ht="12.75">
      <c r="A78" s="16" t="s">
        <v>198</v>
      </c>
      <c r="B78" s="33">
        <v>104000</v>
      </c>
      <c r="C78" s="34">
        <v>142000</v>
      </c>
    </row>
    <row r="79" spans="1:3" ht="12.75">
      <c r="A79" s="16" t="s">
        <v>199</v>
      </c>
      <c r="B79" s="33">
        <v>7400</v>
      </c>
      <c r="C79" s="34">
        <v>19000</v>
      </c>
    </row>
    <row r="80" spans="1:3" ht="12.75">
      <c r="A80" s="16" t="s">
        <v>200</v>
      </c>
      <c r="B80" s="33">
        <v>6300</v>
      </c>
      <c r="C80" s="34">
        <v>9000</v>
      </c>
    </row>
    <row r="81" spans="1:3" ht="12.75">
      <c r="A81" s="16" t="s">
        <v>201</v>
      </c>
      <c r="B81" s="33">
        <v>33400</v>
      </c>
      <c r="C81" s="34">
        <v>58000</v>
      </c>
    </row>
    <row r="82" spans="1:3" ht="12">
      <c r="A82" s="19" t="s">
        <v>202</v>
      </c>
      <c r="B82" s="35">
        <f>B83+B84+B85</f>
        <v>154500</v>
      </c>
      <c r="C82" s="35">
        <f>C83+C84+C85</f>
        <v>266000</v>
      </c>
    </row>
    <row r="83" spans="1:3" ht="12.75">
      <c r="A83" s="16" t="s">
        <v>203</v>
      </c>
      <c r="B83" s="33">
        <v>500</v>
      </c>
      <c r="C83" s="34">
        <v>6000</v>
      </c>
    </row>
    <row r="84" spans="1:3" ht="12.75">
      <c r="A84" s="16" t="s">
        <v>204</v>
      </c>
      <c r="B84" s="33">
        <v>85000</v>
      </c>
      <c r="C84" s="34">
        <v>140000</v>
      </c>
    </row>
    <row r="85" spans="1:3" ht="12.75">
      <c r="A85" s="16" t="s">
        <v>205</v>
      </c>
      <c r="B85" s="33">
        <v>69000</v>
      </c>
      <c r="C85" s="34">
        <v>120000</v>
      </c>
    </row>
    <row r="86" spans="1:3" ht="12">
      <c r="A86" s="19" t="s">
        <v>206</v>
      </c>
      <c r="B86" s="35">
        <f>B87</f>
        <v>29250</v>
      </c>
      <c r="C86" s="35">
        <f>C87</f>
        <v>43000</v>
      </c>
    </row>
    <row r="87" spans="1:3" ht="12.75">
      <c r="A87" s="16" t="s">
        <v>207</v>
      </c>
      <c r="B87" s="33">
        <v>29250</v>
      </c>
      <c r="C87" s="34">
        <v>43000</v>
      </c>
    </row>
    <row r="88" spans="1:3" ht="12">
      <c r="A88" s="19" t="s">
        <v>208</v>
      </c>
      <c r="B88" s="35">
        <f>B89+B90</f>
        <v>286</v>
      </c>
      <c r="C88" s="35">
        <f>C89+C90</f>
        <v>10865</v>
      </c>
    </row>
    <row r="89" spans="1:3" ht="12.75">
      <c r="A89" s="16" t="s">
        <v>209</v>
      </c>
      <c r="B89" s="33">
        <v>167</v>
      </c>
      <c r="C89" s="34">
        <v>9165</v>
      </c>
    </row>
    <row r="90" spans="1:3" ht="12.75">
      <c r="A90" s="16" t="s">
        <v>210</v>
      </c>
      <c r="B90" s="33">
        <v>119</v>
      </c>
      <c r="C90" s="34">
        <v>1700</v>
      </c>
    </row>
    <row r="91" spans="1:3" ht="12">
      <c r="A91" s="19" t="s">
        <v>211</v>
      </c>
      <c r="B91" s="35">
        <f>B92+B93</f>
        <v>0</v>
      </c>
      <c r="C91" s="35">
        <f>C92+C93</f>
        <v>0</v>
      </c>
    </row>
    <row r="92" spans="1:3" ht="12.75">
      <c r="A92" s="16" t="s">
        <v>212</v>
      </c>
      <c r="B92" s="33">
        <v>0</v>
      </c>
      <c r="C92" s="34">
        <v>0</v>
      </c>
    </row>
    <row r="93" spans="1:3" ht="12.75">
      <c r="A93" s="16" t="s">
        <v>213</v>
      </c>
      <c r="B93" s="33">
        <v>0</v>
      </c>
      <c r="C93" s="34">
        <v>0</v>
      </c>
    </row>
    <row r="94" spans="1:3" ht="12">
      <c r="A94" s="14" t="s">
        <v>214</v>
      </c>
      <c r="B94" s="38">
        <f>B95+B98</f>
        <v>323050.5</v>
      </c>
      <c r="C94" s="38">
        <f>C95+C98</f>
        <v>387000</v>
      </c>
    </row>
    <row r="95" spans="1:3" ht="12">
      <c r="A95" s="19" t="s">
        <v>141</v>
      </c>
      <c r="B95" s="35">
        <f>B96+B97</f>
        <v>316000</v>
      </c>
      <c r="C95" s="35">
        <f>C96+C97</f>
        <v>387000</v>
      </c>
    </row>
    <row r="96" spans="1:3" ht="12.75">
      <c r="A96" s="18" t="s">
        <v>215</v>
      </c>
      <c r="B96" s="33">
        <v>315000</v>
      </c>
      <c r="C96" s="34">
        <v>387000</v>
      </c>
    </row>
    <row r="97" spans="1:3" ht="12.75">
      <c r="A97" s="16" t="s">
        <v>216</v>
      </c>
      <c r="B97" s="33">
        <v>1000</v>
      </c>
      <c r="C97" s="34">
        <v>0</v>
      </c>
    </row>
    <row r="98" spans="1:3" ht="12">
      <c r="A98" s="19" t="s">
        <v>217</v>
      </c>
      <c r="B98" s="35">
        <f>B99</f>
        <v>7050.5</v>
      </c>
      <c r="C98" s="35">
        <f>C99</f>
        <v>0</v>
      </c>
    </row>
    <row r="99" spans="1:3" ht="12.75">
      <c r="A99" s="16" t="s">
        <v>218</v>
      </c>
      <c r="B99" s="33">
        <v>7050.5</v>
      </c>
      <c r="C99" s="34">
        <v>0</v>
      </c>
    </row>
    <row r="100" spans="1:3" ht="12">
      <c r="A100" s="14" t="s">
        <v>219</v>
      </c>
      <c r="B100" s="38">
        <f>B101+B112+B115+B125</f>
        <v>792520.89</v>
      </c>
      <c r="C100" s="38">
        <f>C101+C112+C115+C125</f>
        <v>1266020</v>
      </c>
    </row>
    <row r="101" spans="1:3" ht="12">
      <c r="A101" s="19" t="s">
        <v>24</v>
      </c>
      <c r="B101" s="35">
        <f>SUM(B102:B111)</f>
        <v>538255</v>
      </c>
      <c r="C101" s="35">
        <f>SUM(C102:C111)</f>
        <v>812720</v>
      </c>
    </row>
    <row r="102" spans="1:3" ht="12.75">
      <c r="A102" s="16" t="s">
        <v>220</v>
      </c>
      <c r="B102" s="33">
        <v>100500</v>
      </c>
      <c r="C102" s="34">
        <v>157000</v>
      </c>
    </row>
    <row r="103" spans="1:3" ht="12.75">
      <c r="A103" s="16" t="s">
        <v>221</v>
      </c>
      <c r="B103" s="33">
        <v>71000</v>
      </c>
      <c r="C103" s="34">
        <v>106000</v>
      </c>
    </row>
    <row r="104" spans="1:3" ht="12.75">
      <c r="A104" s="16" t="s">
        <v>222</v>
      </c>
      <c r="B104" s="33">
        <v>177000</v>
      </c>
      <c r="C104" s="34">
        <v>231000</v>
      </c>
    </row>
    <row r="105" spans="1:3" ht="12.75">
      <c r="A105" s="18" t="s">
        <v>223</v>
      </c>
      <c r="B105" s="33">
        <v>47500</v>
      </c>
      <c r="C105" s="34">
        <v>55500</v>
      </c>
    </row>
    <row r="106" spans="1:3" ht="12.75">
      <c r="A106" s="18" t="s">
        <v>224</v>
      </c>
      <c r="B106" s="33"/>
      <c r="C106" s="34">
        <v>23000</v>
      </c>
    </row>
    <row r="107" spans="1:3" ht="12.75">
      <c r="A107" s="18" t="s">
        <v>225</v>
      </c>
      <c r="B107" s="33">
        <v>12100</v>
      </c>
      <c r="C107" s="34">
        <v>21000</v>
      </c>
    </row>
    <row r="108" spans="1:3" ht="12.75">
      <c r="A108" s="18" t="s">
        <v>226</v>
      </c>
      <c r="B108" s="33">
        <v>0</v>
      </c>
      <c r="C108" s="36">
        <v>14000</v>
      </c>
    </row>
    <row r="109" spans="1:3" ht="12.75">
      <c r="A109" s="16" t="s">
        <v>227</v>
      </c>
      <c r="B109" s="33">
        <v>155</v>
      </c>
      <c r="C109" s="34">
        <v>220</v>
      </c>
    </row>
    <row r="110" spans="1:3" ht="12.75">
      <c r="A110" s="18" t="s">
        <v>228</v>
      </c>
      <c r="B110" s="33">
        <v>0</v>
      </c>
      <c r="C110" s="34">
        <v>15000</v>
      </c>
    </row>
    <row r="111" spans="1:3" ht="12.75">
      <c r="A111" s="18" t="s">
        <v>229</v>
      </c>
      <c r="B111" s="33">
        <v>130000</v>
      </c>
      <c r="C111" s="34">
        <v>190000</v>
      </c>
    </row>
    <row r="112" spans="1:3" ht="12">
      <c r="A112" s="19" t="s">
        <v>230</v>
      </c>
      <c r="B112" s="35">
        <f>B113+B114</f>
        <v>1000</v>
      </c>
      <c r="C112" s="35">
        <f>C113+C114</f>
        <v>23000</v>
      </c>
    </row>
    <row r="113" spans="1:3" ht="12.75">
      <c r="A113" s="16" t="s">
        <v>231</v>
      </c>
      <c r="B113" s="33">
        <v>0</v>
      </c>
      <c r="C113" s="34">
        <v>20500</v>
      </c>
    </row>
    <row r="114" spans="1:3" ht="12.75">
      <c r="A114" s="16" t="s">
        <v>232</v>
      </c>
      <c r="B114" s="33">
        <v>1000</v>
      </c>
      <c r="C114" s="34">
        <v>2500</v>
      </c>
    </row>
    <row r="115" spans="1:3" ht="12">
      <c r="A115" s="19" t="s">
        <v>233</v>
      </c>
      <c r="B115" s="35">
        <f>SUM(B116:B124)</f>
        <v>247127</v>
      </c>
      <c r="C115" s="35">
        <f>SUM(C116:C124)</f>
        <v>424000</v>
      </c>
    </row>
    <row r="116" spans="1:3" ht="12.75">
      <c r="A116" s="16" t="s">
        <v>234</v>
      </c>
      <c r="B116" s="33">
        <v>55070</v>
      </c>
      <c r="C116" s="34">
        <v>110000</v>
      </c>
    </row>
    <row r="117" spans="1:3" ht="12.75">
      <c r="A117" s="16" t="s">
        <v>235</v>
      </c>
      <c r="B117" s="33">
        <v>128000</v>
      </c>
      <c r="C117" s="34">
        <v>190000</v>
      </c>
    </row>
    <row r="118" spans="1:3" ht="12.75">
      <c r="A118" s="16" t="s">
        <v>236</v>
      </c>
      <c r="B118" s="33">
        <v>8057</v>
      </c>
      <c r="C118" s="34">
        <v>12500</v>
      </c>
    </row>
    <row r="119" spans="1:3" ht="12.75">
      <c r="A119" s="16" t="s">
        <v>237</v>
      </c>
      <c r="B119" s="33">
        <v>9500</v>
      </c>
      <c r="C119" s="34">
        <v>17000</v>
      </c>
    </row>
    <row r="120" spans="1:3" ht="12.75">
      <c r="A120" s="16" t="s">
        <v>238</v>
      </c>
      <c r="B120" s="33">
        <v>18000</v>
      </c>
      <c r="C120" s="34">
        <v>19000</v>
      </c>
    </row>
    <row r="121" spans="1:3" ht="12.75">
      <c r="A121" s="16" t="s">
        <v>239</v>
      </c>
      <c r="B121" s="33">
        <v>0</v>
      </c>
      <c r="C121" s="34">
        <v>40000</v>
      </c>
    </row>
    <row r="122" spans="1:3" ht="12.75">
      <c r="A122" s="16" t="s">
        <v>240</v>
      </c>
      <c r="B122" s="33">
        <v>10500</v>
      </c>
      <c r="C122" s="34">
        <v>15500</v>
      </c>
    </row>
    <row r="123" spans="1:3" ht="12.75">
      <c r="A123" s="16" t="s">
        <v>241</v>
      </c>
      <c r="B123" s="33">
        <v>18000</v>
      </c>
      <c r="C123" s="34">
        <v>20000</v>
      </c>
    </row>
    <row r="124" spans="1:3" ht="12.75">
      <c r="A124" s="16" t="s">
        <v>242</v>
      </c>
      <c r="B124" s="33">
        <v>0</v>
      </c>
      <c r="C124" s="34">
        <v>0</v>
      </c>
    </row>
    <row r="125" spans="1:3" ht="12">
      <c r="A125" s="19" t="s">
        <v>243</v>
      </c>
      <c r="B125" s="35">
        <f>SUM(B126:B129)</f>
        <v>6138.889999999999</v>
      </c>
      <c r="C125" s="35">
        <f>SUM(C126:C129)</f>
        <v>6300</v>
      </c>
    </row>
    <row r="126" spans="1:3" ht="12.75">
      <c r="A126" s="16" t="s">
        <v>244</v>
      </c>
      <c r="B126" s="33">
        <v>1800</v>
      </c>
      <c r="C126" s="34">
        <v>5000</v>
      </c>
    </row>
    <row r="127" spans="1:3" ht="12.75">
      <c r="A127" s="16" t="s">
        <v>245</v>
      </c>
      <c r="B127" s="33">
        <v>900</v>
      </c>
      <c r="C127" s="34">
        <v>500</v>
      </c>
    </row>
    <row r="128" spans="1:3" ht="12.75">
      <c r="A128" s="16" t="s">
        <v>246</v>
      </c>
      <c r="B128" s="33">
        <v>2994.89</v>
      </c>
      <c r="C128" s="34">
        <v>500</v>
      </c>
    </row>
    <row r="129" spans="1:3" ht="12.75">
      <c r="A129" s="16" t="s">
        <v>247</v>
      </c>
      <c r="B129" s="33">
        <v>444</v>
      </c>
      <c r="C129" s="34">
        <v>300</v>
      </c>
    </row>
    <row r="130" spans="1:3" ht="12">
      <c r="A130" s="27" t="s">
        <v>248</v>
      </c>
      <c r="B130" s="37">
        <f>B131+B134+B144</f>
        <v>64771.08</v>
      </c>
      <c r="C130" s="37">
        <f>C131+C134+C144</f>
        <v>180250</v>
      </c>
    </row>
    <row r="131" spans="1:3" ht="12">
      <c r="A131" s="14" t="s">
        <v>249</v>
      </c>
      <c r="B131" s="38">
        <f>B132+B133</f>
        <v>16800</v>
      </c>
      <c r="C131" s="38">
        <f>C132+C133</f>
        <v>34000</v>
      </c>
    </row>
    <row r="132" spans="1:3" ht="12.75">
      <c r="A132" s="18" t="s">
        <v>250</v>
      </c>
      <c r="B132" s="33">
        <v>15000</v>
      </c>
      <c r="C132" s="34">
        <v>23000</v>
      </c>
    </row>
    <row r="133" spans="1:3" ht="12.75">
      <c r="A133" s="18" t="s">
        <v>251</v>
      </c>
      <c r="B133" s="33">
        <v>1800</v>
      </c>
      <c r="C133" s="34">
        <v>11000</v>
      </c>
    </row>
    <row r="134" spans="1:3" ht="12">
      <c r="A134" s="14" t="s">
        <v>252</v>
      </c>
      <c r="B134" s="38">
        <f>SUM(B135:B143)</f>
        <v>46880.08</v>
      </c>
      <c r="C134" s="38">
        <f>SUM(C135:C143)</f>
        <v>111050</v>
      </c>
    </row>
    <row r="135" spans="1:3" ht="12.75">
      <c r="A135" s="16" t="s">
        <v>253</v>
      </c>
      <c r="B135" s="33">
        <v>0</v>
      </c>
      <c r="C135" s="34">
        <v>5000</v>
      </c>
    </row>
    <row r="136" spans="1:3" ht="12.75">
      <c r="A136" s="16" t="s">
        <v>254</v>
      </c>
      <c r="B136" s="33">
        <v>8200</v>
      </c>
      <c r="C136" s="34">
        <v>8000</v>
      </c>
    </row>
    <row r="137" spans="1:3" ht="12.75">
      <c r="A137" s="16" t="s">
        <v>255</v>
      </c>
      <c r="B137" s="33">
        <v>5000</v>
      </c>
      <c r="C137" s="34">
        <v>8000</v>
      </c>
    </row>
    <row r="138" spans="1:3" ht="12.75">
      <c r="A138" s="16" t="s">
        <v>256</v>
      </c>
      <c r="B138" s="33">
        <v>7780.08</v>
      </c>
      <c r="C138" s="34">
        <v>9000</v>
      </c>
    </row>
    <row r="139" spans="1:3" ht="12.75">
      <c r="A139" s="16" t="s">
        <v>257</v>
      </c>
      <c r="B139" s="33">
        <v>3100</v>
      </c>
      <c r="C139" s="34">
        <v>9000</v>
      </c>
    </row>
    <row r="140" spans="1:3" ht="12.75">
      <c r="A140" s="16" t="s">
        <v>258</v>
      </c>
      <c r="B140" s="33">
        <v>4500</v>
      </c>
      <c r="C140" s="34">
        <v>9300</v>
      </c>
    </row>
    <row r="141" spans="1:3" ht="12.75">
      <c r="A141" s="16" t="s">
        <v>259</v>
      </c>
      <c r="B141" s="33">
        <v>3000</v>
      </c>
      <c r="C141" s="34">
        <v>3500</v>
      </c>
    </row>
    <row r="142" spans="1:3" ht="12.75">
      <c r="A142" s="16" t="s">
        <v>260</v>
      </c>
      <c r="B142" s="33">
        <v>0</v>
      </c>
      <c r="C142" s="34">
        <v>11250</v>
      </c>
    </row>
    <row r="143" spans="1:3" ht="12.75">
      <c r="A143" s="16" t="s">
        <v>261</v>
      </c>
      <c r="B143" s="33">
        <v>15300</v>
      </c>
      <c r="C143" s="34">
        <v>48000</v>
      </c>
    </row>
    <row r="144" spans="1:3" ht="12">
      <c r="A144" s="14" t="s">
        <v>262</v>
      </c>
      <c r="B144" s="38">
        <f>SUM(B145:B148)</f>
        <v>1091</v>
      </c>
      <c r="C144" s="38">
        <f>SUM(C145:C148)</f>
        <v>35200</v>
      </c>
    </row>
    <row r="145" spans="1:3" ht="12.75">
      <c r="A145" s="16" t="s">
        <v>263</v>
      </c>
      <c r="B145" s="33">
        <v>91</v>
      </c>
      <c r="C145" s="34">
        <v>6000</v>
      </c>
    </row>
    <row r="146" spans="1:3" ht="12.75">
      <c r="A146" s="16" t="s">
        <v>264</v>
      </c>
      <c r="B146" s="33">
        <v>0</v>
      </c>
      <c r="C146" s="34">
        <v>25000</v>
      </c>
    </row>
    <row r="147" spans="1:3" ht="12.75">
      <c r="A147" s="16" t="s">
        <v>265</v>
      </c>
      <c r="B147" s="33">
        <v>1000</v>
      </c>
      <c r="C147" s="34">
        <v>4200</v>
      </c>
    </row>
    <row r="148" spans="1:3" ht="12.75">
      <c r="A148" s="16" t="s">
        <v>266</v>
      </c>
      <c r="B148" s="33">
        <v>0</v>
      </c>
      <c r="C148" s="34">
        <v>0</v>
      </c>
    </row>
    <row r="149" spans="1:3" ht="16.5">
      <c r="A149" s="22" t="s">
        <v>267</v>
      </c>
      <c r="B149" s="39">
        <f>B150+B240</f>
        <v>4871219.15</v>
      </c>
      <c r="C149" s="39">
        <f>C150+C240</f>
        <v>6913850</v>
      </c>
    </row>
    <row r="150" spans="1:3" ht="12">
      <c r="A150" s="27" t="s">
        <v>268</v>
      </c>
      <c r="B150" s="37">
        <f>B151+B195+B211</f>
        <v>2185090.33</v>
      </c>
      <c r="C150" s="37">
        <f>C151+C195+C211</f>
        <v>3318950</v>
      </c>
    </row>
    <row r="151" spans="1:3" ht="12">
      <c r="A151" s="14" t="s">
        <v>269</v>
      </c>
      <c r="B151" s="38">
        <f>B152+B163+B169+B183+B188+B190</f>
        <v>1589651.11</v>
      </c>
      <c r="C151" s="38">
        <f>C152+C163+C169+C183+C186+C188+C190</f>
        <v>2379850</v>
      </c>
    </row>
    <row r="152" spans="1:3" ht="12">
      <c r="A152" s="19" t="s">
        <v>24</v>
      </c>
      <c r="B152" s="35">
        <f>SUM(B153:B162)</f>
        <v>1036924.91</v>
      </c>
      <c r="C152" s="35">
        <f>SUM(C153:C162)</f>
        <v>1970550</v>
      </c>
    </row>
    <row r="153" spans="1:3" ht="12.75">
      <c r="A153" s="16" t="s">
        <v>270</v>
      </c>
      <c r="B153" s="33">
        <v>184359.91</v>
      </c>
      <c r="C153" s="34">
        <v>166000</v>
      </c>
    </row>
    <row r="154" spans="1:3" ht="12.75">
      <c r="A154" s="16" t="s">
        <v>271</v>
      </c>
      <c r="B154" s="33">
        <v>178000</v>
      </c>
      <c r="C154" s="34">
        <v>293000</v>
      </c>
    </row>
    <row r="155" spans="1:3" ht="12.75">
      <c r="A155" s="16" t="s">
        <v>272</v>
      </c>
      <c r="B155" s="33">
        <v>187000</v>
      </c>
      <c r="C155" s="34">
        <v>287000</v>
      </c>
    </row>
    <row r="156" spans="1:3" ht="12.75">
      <c r="A156" s="18" t="s">
        <v>273</v>
      </c>
      <c r="B156" s="33">
        <v>167000</v>
      </c>
      <c r="C156" s="34">
        <v>663000</v>
      </c>
    </row>
    <row r="157" spans="1:3" ht="12.75">
      <c r="A157" s="18" t="s">
        <v>274</v>
      </c>
      <c r="B157" s="33">
        <v>0</v>
      </c>
      <c r="C157" s="34">
        <v>100</v>
      </c>
    </row>
    <row r="158" spans="1:3" ht="12.75">
      <c r="A158" s="18" t="s">
        <v>275</v>
      </c>
      <c r="B158" s="33">
        <v>0</v>
      </c>
      <c r="C158" s="34">
        <v>43000</v>
      </c>
    </row>
    <row r="159" spans="1:3" ht="12.75">
      <c r="A159" s="18" t="s">
        <v>276</v>
      </c>
      <c r="B159" s="33">
        <v>0</v>
      </c>
      <c r="C159" s="34">
        <v>6000</v>
      </c>
    </row>
    <row r="160" spans="1:3" ht="12.75">
      <c r="A160" s="16" t="s">
        <v>277</v>
      </c>
      <c r="B160" s="33">
        <v>265</v>
      </c>
      <c r="C160" s="34">
        <v>450</v>
      </c>
    </row>
    <row r="161" spans="1:3" ht="12.75">
      <c r="A161" s="16" t="s">
        <v>278</v>
      </c>
      <c r="B161" s="33">
        <v>294000</v>
      </c>
      <c r="C161" s="34">
        <v>452000</v>
      </c>
    </row>
    <row r="162" spans="1:3" ht="12.75">
      <c r="A162" s="16" t="s">
        <v>279</v>
      </c>
      <c r="B162" s="33">
        <v>26300</v>
      </c>
      <c r="C162" s="34">
        <v>60000</v>
      </c>
    </row>
    <row r="163" spans="1:3" ht="12">
      <c r="A163" s="19" t="s">
        <v>280</v>
      </c>
      <c r="B163" s="35">
        <f>SUM(B165:B168)</f>
        <v>130800</v>
      </c>
      <c r="C163" s="35">
        <f>SUM(C164:C168)</f>
        <v>101200</v>
      </c>
    </row>
    <row r="164" spans="1:3" ht="12">
      <c r="A164" s="18" t="s">
        <v>281</v>
      </c>
      <c r="B164" s="40">
        <v>67000</v>
      </c>
      <c r="C164" s="40">
        <v>0</v>
      </c>
    </row>
    <row r="165" spans="1:3" ht="12.75">
      <c r="A165" s="16" t="s">
        <v>282</v>
      </c>
      <c r="B165" s="33">
        <v>115000</v>
      </c>
      <c r="C165" s="34">
        <v>1000</v>
      </c>
    </row>
    <row r="166" spans="1:3" ht="12.75">
      <c r="A166" s="16" t="s">
        <v>283</v>
      </c>
      <c r="B166" s="33"/>
      <c r="C166" s="34">
        <v>64700</v>
      </c>
    </row>
    <row r="167" spans="1:3" ht="12.75">
      <c r="A167" s="16" t="s">
        <v>284</v>
      </c>
      <c r="B167" s="33">
        <v>5100</v>
      </c>
      <c r="C167" s="34">
        <v>19000</v>
      </c>
    </row>
    <row r="168" spans="1:3" ht="12.75">
      <c r="A168" s="16" t="s">
        <v>285</v>
      </c>
      <c r="B168" s="33">
        <v>10700</v>
      </c>
      <c r="C168" s="34">
        <v>16500</v>
      </c>
    </row>
    <row r="169" spans="1:3" ht="12">
      <c r="A169" s="19" t="s">
        <v>286</v>
      </c>
      <c r="B169" s="35">
        <f>SUM(B170:B182)</f>
        <v>242935.56</v>
      </c>
      <c r="C169" s="35">
        <f>SUM(C170:C182)</f>
        <v>103600</v>
      </c>
    </row>
    <row r="170" spans="1:3" ht="12.75">
      <c r="A170" s="16" t="s">
        <v>287</v>
      </c>
      <c r="B170" s="33">
        <v>1400</v>
      </c>
      <c r="C170" s="34">
        <v>2000</v>
      </c>
    </row>
    <row r="171" spans="1:3" ht="12.75">
      <c r="A171" s="16" t="s">
        <v>288</v>
      </c>
      <c r="B171" s="33">
        <v>11100</v>
      </c>
      <c r="C171" s="34">
        <v>5000</v>
      </c>
    </row>
    <row r="172" spans="1:3" ht="12.75">
      <c r="A172" s="16" t="s">
        <v>289</v>
      </c>
      <c r="B172" s="33">
        <v>6700</v>
      </c>
      <c r="C172" s="34">
        <v>5000</v>
      </c>
    </row>
    <row r="173" spans="1:3" ht="12.75">
      <c r="A173" s="16" t="s">
        <v>290</v>
      </c>
      <c r="B173" s="33">
        <v>11400</v>
      </c>
      <c r="C173" s="34">
        <v>3000</v>
      </c>
    </row>
    <row r="174" spans="1:3" ht="12.75">
      <c r="A174" s="16" t="s">
        <v>291</v>
      </c>
      <c r="B174" s="33">
        <v>1088.56</v>
      </c>
      <c r="C174" s="34">
        <v>5000</v>
      </c>
    </row>
    <row r="175" spans="1:3" ht="12.75">
      <c r="A175" s="16" t="s">
        <v>292</v>
      </c>
      <c r="B175" s="33">
        <v>116000</v>
      </c>
      <c r="C175" s="34">
        <v>48000</v>
      </c>
    </row>
    <row r="176" spans="1:3" ht="12.75">
      <c r="A176" s="16" t="s">
        <v>293</v>
      </c>
      <c r="B176" s="33">
        <v>44000</v>
      </c>
      <c r="C176" s="34">
        <v>18600</v>
      </c>
    </row>
    <row r="177" spans="1:3" ht="12.75">
      <c r="A177" s="18" t="s">
        <v>294</v>
      </c>
      <c r="B177" s="33">
        <v>2800</v>
      </c>
      <c r="C177" s="34">
        <v>5000</v>
      </c>
    </row>
    <row r="178" spans="1:3" ht="12.75">
      <c r="A178" s="16" t="s">
        <v>295</v>
      </c>
      <c r="B178" s="33">
        <v>0</v>
      </c>
      <c r="C178" s="34">
        <v>4000</v>
      </c>
    </row>
    <row r="179" spans="1:3" ht="12.75">
      <c r="A179" s="16" t="s">
        <v>296</v>
      </c>
      <c r="B179" s="33">
        <v>2700</v>
      </c>
      <c r="C179" s="34">
        <v>6000</v>
      </c>
    </row>
    <row r="180" spans="1:3" ht="12.75">
      <c r="A180" s="16" t="s">
        <v>297</v>
      </c>
      <c r="B180" s="33">
        <v>200</v>
      </c>
      <c r="C180" s="34">
        <v>1000</v>
      </c>
    </row>
    <row r="181" spans="1:3" ht="12.75">
      <c r="A181" s="16" t="s">
        <v>298</v>
      </c>
      <c r="B181" s="33">
        <v>47</v>
      </c>
      <c r="C181" s="34">
        <v>1000</v>
      </c>
    </row>
    <row r="182" spans="1:3" ht="12.75">
      <c r="A182" s="16" t="s">
        <v>283</v>
      </c>
      <c r="B182" s="33">
        <v>45500</v>
      </c>
      <c r="C182" s="34">
        <v>0</v>
      </c>
    </row>
    <row r="183" spans="1:3" ht="12">
      <c r="A183" s="19" t="s">
        <v>299</v>
      </c>
      <c r="B183" s="35">
        <f>B184</f>
        <v>40300</v>
      </c>
      <c r="C183" s="35">
        <f>C184+C185</f>
        <v>3000</v>
      </c>
    </row>
    <row r="184" spans="1:3" ht="12.75">
      <c r="A184" s="16" t="s">
        <v>299</v>
      </c>
      <c r="B184" s="33">
        <v>40300</v>
      </c>
      <c r="C184" s="34">
        <v>1500</v>
      </c>
    </row>
    <row r="185" spans="1:3" ht="12.75">
      <c r="A185" s="18" t="s">
        <v>300</v>
      </c>
      <c r="B185" s="33">
        <v>0</v>
      </c>
      <c r="C185" s="34">
        <v>1500</v>
      </c>
    </row>
    <row r="186" spans="1:3" ht="12">
      <c r="A186" s="19" t="s">
        <v>301</v>
      </c>
      <c r="B186" s="35">
        <f>B187</f>
        <v>7100</v>
      </c>
      <c r="C186" s="35">
        <f>C187</f>
        <v>21500</v>
      </c>
    </row>
    <row r="187" spans="1:3" ht="12.75">
      <c r="A187" s="16" t="s">
        <v>302</v>
      </c>
      <c r="B187" s="33">
        <v>7100</v>
      </c>
      <c r="C187" s="34">
        <v>21500</v>
      </c>
    </row>
    <row r="188" spans="1:3" ht="12">
      <c r="A188" s="19" t="s">
        <v>303</v>
      </c>
      <c r="B188" s="35">
        <f>B189</f>
        <v>33300</v>
      </c>
      <c r="C188" s="35">
        <f>C189</f>
        <v>50000</v>
      </c>
    </row>
    <row r="189" spans="1:3" ht="12.75">
      <c r="A189" s="16" t="s">
        <v>304</v>
      </c>
      <c r="B189" s="33">
        <v>33300</v>
      </c>
      <c r="C189" s="34">
        <v>50000</v>
      </c>
    </row>
    <row r="190" spans="1:3" ht="12">
      <c r="A190" s="19" t="s">
        <v>305</v>
      </c>
      <c r="B190" s="35">
        <f>B191+B192+B193</f>
        <v>105390.64</v>
      </c>
      <c r="C190" s="35">
        <f>SUM(C191:C194)</f>
        <v>130000</v>
      </c>
    </row>
    <row r="191" spans="1:3" ht="12.75">
      <c r="A191" s="18" t="s">
        <v>306</v>
      </c>
      <c r="B191" s="33">
        <v>70000</v>
      </c>
      <c r="C191" s="34">
        <v>87000</v>
      </c>
    </row>
    <row r="192" spans="1:3" ht="12.75">
      <c r="A192" s="16" t="s">
        <v>307</v>
      </c>
      <c r="B192" s="33">
        <v>2935.76</v>
      </c>
      <c r="C192" s="34">
        <v>3000</v>
      </c>
    </row>
    <row r="193" spans="1:3" ht="12.75">
      <c r="A193" s="16" t="s">
        <v>305</v>
      </c>
      <c r="B193" s="33">
        <v>32454.88</v>
      </c>
      <c r="C193" s="34">
        <v>0</v>
      </c>
    </row>
    <row r="194" spans="1:3" ht="12.75">
      <c r="A194" s="16" t="s">
        <v>308</v>
      </c>
      <c r="B194" s="33">
        <v>22600</v>
      </c>
      <c r="C194" s="34">
        <v>40000</v>
      </c>
    </row>
    <row r="195" spans="1:3" ht="12">
      <c r="A195" s="14" t="s">
        <v>309</v>
      </c>
      <c r="B195" s="38">
        <f>B196+B202+B204+B209</f>
        <v>93037</v>
      </c>
      <c r="C195" s="38">
        <f>C196+C202+C204+C209</f>
        <v>207000</v>
      </c>
    </row>
    <row r="196" spans="1:3" ht="12">
      <c r="A196" s="19" t="s">
        <v>310</v>
      </c>
      <c r="B196" s="35">
        <f>SUM(B197:B201)</f>
        <v>23410</v>
      </c>
      <c r="C196" s="35">
        <f>SUM(C197:C201)</f>
        <v>53000</v>
      </c>
    </row>
    <row r="197" spans="1:3" ht="12.75">
      <c r="A197" s="16" t="s">
        <v>311</v>
      </c>
      <c r="B197" s="33">
        <v>5750</v>
      </c>
      <c r="C197" s="34">
        <v>10000</v>
      </c>
    </row>
    <row r="198" spans="1:3" ht="12.75">
      <c r="A198" s="16" t="s">
        <v>312</v>
      </c>
      <c r="B198" s="33">
        <v>4800</v>
      </c>
      <c r="C198" s="34">
        <v>20000</v>
      </c>
    </row>
    <row r="199" spans="1:3" ht="12.75">
      <c r="A199" s="16" t="s">
        <v>313</v>
      </c>
      <c r="B199" s="33">
        <v>0</v>
      </c>
      <c r="C199" s="36">
        <v>0</v>
      </c>
    </row>
    <row r="200" spans="1:3" ht="12.75">
      <c r="A200" s="16" t="s">
        <v>314</v>
      </c>
      <c r="B200" s="33">
        <v>9100</v>
      </c>
      <c r="C200" s="34">
        <v>18000</v>
      </c>
    </row>
    <row r="201" spans="1:3" ht="12.75">
      <c r="A201" s="16" t="s">
        <v>315</v>
      </c>
      <c r="B201" s="33">
        <v>3760</v>
      </c>
      <c r="C201" s="34">
        <v>5000</v>
      </c>
    </row>
    <row r="202" spans="1:3" ht="12">
      <c r="A202" s="19" t="s">
        <v>316</v>
      </c>
      <c r="B202" s="35">
        <f>B203</f>
        <v>247</v>
      </c>
      <c r="C202" s="35">
        <f>C203</f>
        <v>5000</v>
      </c>
    </row>
    <row r="203" spans="1:3" ht="12.75">
      <c r="A203" s="16" t="s">
        <v>317</v>
      </c>
      <c r="B203" s="33">
        <v>247</v>
      </c>
      <c r="C203" s="34">
        <v>5000</v>
      </c>
    </row>
    <row r="204" spans="1:3" ht="12">
      <c r="A204" s="19" t="s">
        <v>318</v>
      </c>
      <c r="B204" s="35">
        <f>SUM(B205:B208)</f>
        <v>56380</v>
      </c>
      <c r="C204" s="35">
        <f>SUM(C205:C208)</f>
        <v>74000</v>
      </c>
    </row>
    <row r="205" spans="1:3" ht="12.75">
      <c r="A205" s="16" t="s">
        <v>319</v>
      </c>
      <c r="B205" s="33">
        <v>22700</v>
      </c>
      <c r="C205" s="34">
        <v>32000</v>
      </c>
    </row>
    <row r="206" spans="1:3" ht="12.75">
      <c r="A206" s="16" t="s">
        <v>320</v>
      </c>
      <c r="B206" s="33">
        <v>10300</v>
      </c>
      <c r="C206" s="34">
        <v>12000</v>
      </c>
    </row>
    <row r="207" spans="1:3" ht="12.75">
      <c r="A207" s="16" t="s">
        <v>321</v>
      </c>
      <c r="B207" s="33">
        <v>10800</v>
      </c>
      <c r="C207" s="34">
        <v>15000</v>
      </c>
    </row>
    <row r="208" spans="1:3" ht="12.75">
      <c r="A208" s="16" t="s">
        <v>322</v>
      </c>
      <c r="B208" s="33">
        <v>12580</v>
      </c>
      <c r="C208" s="34">
        <v>15000</v>
      </c>
    </row>
    <row r="209" spans="1:3" ht="12">
      <c r="A209" s="19" t="s">
        <v>323</v>
      </c>
      <c r="B209" s="35">
        <f>B210</f>
        <v>13000</v>
      </c>
      <c r="C209" s="35">
        <f>C210</f>
        <v>75000</v>
      </c>
    </row>
    <row r="210" spans="1:3" ht="12.75">
      <c r="A210" s="16" t="s">
        <v>324</v>
      </c>
      <c r="B210" s="33">
        <v>13000</v>
      </c>
      <c r="C210" s="34">
        <v>75000</v>
      </c>
    </row>
    <row r="211" spans="1:3" ht="12">
      <c r="A211" s="14" t="s">
        <v>325</v>
      </c>
      <c r="B211" s="38">
        <f>B212+B225+B234</f>
        <v>502402.22</v>
      </c>
      <c r="C211" s="38">
        <f>C212+C225+C234</f>
        <v>732100</v>
      </c>
    </row>
    <row r="212" spans="1:3" ht="12">
      <c r="A212" s="19" t="s">
        <v>326</v>
      </c>
      <c r="B212" s="35">
        <f>SUM(B213:B224)</f>
        <v>236374.22</v>
      </c>
      <c r="C212" s="35">
        <f>SUM(C213:C224)</f>
        <v>426500</v>
      </c>
    </row>
    <row r="213" spans="1:3" ht="12.75">
      <c r="A213" s="16" t="s">
        <v>327</v>
      </c>
      <c r="B213" s="33">
        <v>1000</v>
      </c>
      <c r="C213" s="34">
        <v>2000</v>
      </c>
    </row>
    <row r="214" spans="1:3" ht="12.75">
      <c r="A214" s="16" t="s">
        <v>328</v>
      </c>
      <c r="B214" s="33">
        <v>37600</v>
      </c>
      <c r="C214" s="34">
        <v>72000</v>
      </c>
    </row>
    <row r="215" spans="1:3" ht="12.75">
      <c r="A215" s="18" t="s">
        <v>329</v>
      </c>
      <c r="B215" s="33">
        <v>202</v>
      </c>
      <c r="C215" s="34">
        <v>1000</v>
      </c>
    </row>
    <row r="216" spans="1:3" ht="12.75">
      <c r="A216" s="16" t="s">
        <v>330</v>
      </c>
      <c r="B216" s="33">
        <v>1800</v>
      </c>
      <c r="C216" s="34">
        <v>5000</v>
      </c>
    </row>
    <row r="217" spans="1:3" ht="12.75">
      <c r="A217" s="16" t="s">
        <v>331</v>
      </c>
      <c r="B217" s="33">
        <v>13772.22</v>
      </c>
      <c r="C217" s="34">
        <v>24000</v>
      </c>
    </row>
    <row r="218" spans="1:3" ht="12.75">
      <c r="A218" s="16" t="s">
        <v>332</v>
      </c>
      <c r="B218" s="33">
        <v>7500</v>
      </c>
      <c r="C218" s="34">
        <v>15000</v>
      </c>
    </row>
    <row r="219" spans="1:3" ht="12.75">
      <c r="A219" s="16" t="s">
        <v>333</v>
      </c>
      <c r="B219" s="33">
        <v>3700</v>
      </c>
      <c r="C219" s="34">
        <v>5000</v>
      </c>
    </row>
    <row r="220" spans="1:3" ht="12.75">
      <c r="A220" s="16" t="s">
        <v>334</v>
      </c>
      <c r="B220" s="33">
        <v>30700</v>
      </c>
      <c r="C220" s="34">
        <v>55000</v>
      </c>
    </row>
    <row r="221" spans="1:3" ht="12.75">
      <c r="A221" s="16" t="s">
        <v>335</v>
      </c>
      <c r="B221" s="33">
        <v>11000</v>
      </c>
      <c r="C221" s="34">
        <v>30000</v>
      </c>
    </row>
    <row r="222" spans="1:3" ht="12.75">
      <c r="A222" s="16" t="s">
        <v>336</v>
      </c>
      <c r="B222" s="33">
        <v>1600</v>
      </c>
      <c r="C222" s="34">
        <v>2500</v>
      </c>
    </row>
    <row r="223" spans="1:3" ht="12.75">
      <c r="A223" s="18" t="s">
        <v>337</v>
      </c>
      <c r="B223" s="33">
        <v>86000</v>
      </c>
      <c r="C223" s="34">
        <v>150000</v>
      </c>
    </row>
    <row r="224" spans="1:3" ht="12.75">
      <c r="A224" s="16" t="s">
        <v>338</v>
      </c>
      <c r="B224" s="33">
        <v>41500</v>
      </c>
      <c r="C224" s="34">
        <v>65000</v>
      </c>
    </row>
    <row r="225" spans="1:3" ht="12">
      <c r="A225" s="19" t="s">
        <v>339</v>
      </c>
      <c r="B225" s="35">
        <f>SUM(B226:B232)</f>
        <v>134847</v>
      </c>
      <c r="C225" s="35">
        <f>SUM(C226:C233)</f>
        <v>193000</v>
      </c>
    </row>
    <row r="226" spans="1:3" ht="12.75">
      <c r="A226" s="16" t="s">
        <v>340</v>
      </c>
      <c r="B226" s="33">
        <v>66700</v>
      </c>
      <c r="C226" s="34">
        <v>70000</v>
      </c>
    </row>
    <row r="227" spans="1:3" ht="12.75">
      <c r="A227" s="16" t="s">
        <v>341</v>
      </c>
      <c r="B227" s="33">
        <v>847</v>
      </c>
      <c r="C227" s="34">
        <v>3000</v>
      </c>
    </row>
    <row r="228" spans="1:3" ht="12.75">
      <c r="A228" s="16" t="s">
        <v>342</v>
      </c>
      <c r="B228" s="33">
        <v>0</v>
      </c>
      <c r="C228" s="34">
        <v>17000</v>
      </c>
    </row>
    <row r="229" spans="1:3" ht="12.75">
      <c r="A229" s="18" t="s">
        <v>343</v>
      </c>
      <c r="B229" s="33">
        <v>0</v>
      </c>
      <c r="C229" s="34">
        <v>3000</v>
      </c>
    </row>
    <row r="230" spans="1:3" ht="12.75">
      <c r="A230" s="16" t="s">
        <v>344</v>
      </c>
      <c r="B230" s="33">
        <v>3800</v>
      </c>
      <c r="C230" s="34">
        <v>8000</v>
      </c>
    </row>
    <row r="231" spans="1:3" ht="12.75">
      <c r="A231" s="16" t="s">
        <v>345</v>
      </c>
      <c r="B231" s="33">
        <v>13400</v>
      </c>
      <c r="C231" s="34">
        <v>25000</v>
      </c>
    </row>
    <row r="232" spans="1:3" ht="12.75">
      <c r="A232" s="16" t="s">
        <v>346</v>
      </c>
      <c r="B232" s="33">
        <v>50100</v>
      </c>
      <c r="C232" s="34">
        <v>50000</v>
      </c>
    </row>
    <row r="233" spans="1:3" ht="12.75">
      <c r="A233" s="16" t="s">
        <v>347</v>
      </c>
      <c r="B233" s="33">
        <v>9100</v>
      </c>
      <c r="C233" s="34">
        <v>17000</v>
      </c>
    </row>
    <row r="234" spans="1:3" ht="12">
      <c r="A234" s="19" t="s">
        <v>348</v>
      </c>
      <c r="B234" s="35">
        <f>SUM(B235:B239)</f>
        <v>131181</v>
      </c>
      <c r="C234" s="35">
        <f>SUM(C235:C239)</f>
        <v>112600</v>
      </c>
    </row>
    <row r="235" spans="1:3" ht="12.75">
      <c r="A235" s="16" t="s">
        <v>349</v>
      </c>
      <c r="B235" s="33">
        <v>0</v>
      </c>
      <c r="C235" s="34">
        <v>0</v>
      </c>
    </row>
    <row r="236" spans="1:3" ht="12.75">
      <c r="A236" s="16" t="s">
        <v>350</v>
      </c>
      <c r="B236" s="33">
        <v>18700</v>
      </c>
      <c r="C236" s="34">
        <v>27000</v>
      </c>
    </row>
    <row r="237" spans="1:3" ht="12.75">
      <c r="A237" s="16" t="s">
        <v>351</v>
      </c>
      <c r="B237" s="33">
        <v>5500</v>
      </c>
      <c r="C237" s="34">
        <v>9000</v>
      </c>
    </row>
    <row r="238" spans="1:3" ht="12.75">
      <c r="A238" s="16" t="s">
        <v>352</v>
      </c>
      <c r="B238" s="33">
        <v>981</v>
      </c>
      <c r="C238" s="34">
        <v>4000</v>
      </c>
    </row>
    <row r="239" spans="1:3" ht="12.75">
      <c r="A239" s="16" t="s">
        <v>353</v>
      </c>
      <c r="B239" s="33">
        <v>106000</v>
      </c>
      <c r="C239" s="36">
        <v>72600</v>
      </c>
    </row>
    <row r="240" spans="1:3" ht="12">
      <c r="A240" s="27" t="s">
        <v>354</v>
      </c>
      <c r="B240" s="37">
        <f>B241</f>
        <v>2686128.8200000003</v>
      </c>
      <c r="C240" s="37">
        <f>C241</f>
        <v>3594900</v>
      </c>
    </row>
    <row r="241" spans="1:3" ht="12">
      <c r="A241" s="14" t="s">
        <v>355</v>
      </c>
      <c r="B241" s="38">
        <f>B242+B248+B255+B262</f>
        <v>2686128.8200000003</v>
      </c>
      <c r="C241" s="38">
        <f>C242+C248+C255+C262</f>
        <v>3594900</v>
      </c>
    </row>
    <row r="242" spans="1:3" ht="12">
      <c r="A242" s="19" t="s">
        <v>24</v>
      </c>
      <c r="B242" s="35">
        <f>SUM(B243:B247)</f>
        <v>227500</v>
      </c>
      <c r="C242" s="35">
        <f>SUM(C243:C247)</f>
        <v>383000</v>
      </c>
    </row>
    <row r="243" spans="1:3" ht="12.75">
      <c r="A243" s="16" t="s">
        <v>356</v>
      </c>
      <c r="B243" s="33">
        <v>59800</v>
      </c>
      <c r="C243" s="34">
        <v>104000</v>
      </c>
    </row>
    <row r="244" spans="1:3" ht="12.75">
      <c r="A244" s="16" t="s">
        <v>357</v>
      </c>
      <c r="B244" s="33">
        <v>62600</v>
      </c>
      <c r="C244" s="34">
        <v>116000</v>
      </c>
    </row>
    <row r="245" spans="1:3" ht="12.75">
      <c r="A245" s="16" t="s">
        <v>358</v>
      </c>
      <c r="B245" s="33">
        <v>49500</v>
      </c>
      <c r="C245" s="34">
        <v>56000</v>
      </c>
    </row>
    <row r="246" spans="1:3" ht="12.75">
      <c r="A246" s="18" t="s">
        <v>359</v>
      </c>
      <c r="B246" s="33">
        <v>0</v>
      </c>
      <c r="C246" s="34">
        <v>17000</v>
      </c>
    </row>
    <row r="247" spans="1:3" ht="12.75">
      <c r="A247" s="16" t="s">
        <v>360</v>
      </c>
      <c r="B247" s="33">
        <v>55600</v>
      </c>
      <c r="C247" s="34">
        <v>90000</v>
      </c>
    </row>
    <row r="248" spans="1:3" ht="12">
      <c r="A248" s="19" t="s">
        <v>361</v>
      </c>
      <c r="B248" s="35">
        <f>SUM(B249:B254)</f>
        <v>64180</v>
      </c>
      <c r="C248" s="35">
        <f>SUM(C249:C254)</f>
        <v>358670</v>
      </c>
    </row>
    <row r="249" spans="1:3" ht="12.75">
      <c r="A249" s="16" t="s">
        <v>362</v>
      </c>
      <c r="B249" s="33">
        <v>580</v>
      </c>
      <c r="C249" s="34">
        <v>3200</v>
      </c>
    </row>
    <row r="250" spans="1:3" ht="12.75">
      <c r="A250" s="16" t="s">
        <v>363</v>
      </c>
      <c r="B250" s="33">
        <v>0</v>
      </c>
      <c r="C250" s="34">
        <v>300</v>
      </c>
    </row>
    <row r="251" spans="1:3" ht="12.75">
      <c r="A251" s="16" t="s">
        <v>364</v>
      </c>
      <c r="B251" s="33">
        <v>0</v>
      </c>
      <c r="C251" s="34">
        <v>10170</v>
      </c>
    </row>
    <row r="252" spans="1:3" ht="12.75">
      <c r="A252" s="16" t="s">
        <v>365</v>
      </c>
      <c r="B252" s="33">
        <v>1100</v>
      </c>
      <c r="C252" s="34">
        <v>5000</v>
      </c>
    </row>
    <row r="253" spans="1:3" ht="12.75">
      <c r="A253" s="18" t="s">
        <v>366</v>
      </c>
      <c r="B253" s="33">
        <v>50000</v>
      </c>
      <c r="C253" s="34">
        <v>315000</v>
      </c>
    </row>
    <row r="254" spans="1:3" ht="12.75">
      <c r="A254" s="16" t="s">
        <v>367</v>
      </c>
      <c r="B254" s="33">
        <v>12500</v>
      </c>
      <c r="C254" s="34">
        <v>25000</v>
      </c>
    </row>
    <row r="255" spans="1:3" ht="12">
      <c r="A255" s="19" t="s">
        <v>368</v>
      </c>
      <c r="B255" s="35">
        <f>SUM(B256:B261)</f>
        <v>418955</v>
      </c>
      <c r="C255" s="35">
        <f>SUM(C256:C261)</f>
        <v>839000</v>
      </c>
    </row>
    <row r="256" spans="1:3" ht="12.75">
      <c r="A256" s="16" t="s">
        <v>369</v>
      </c>
      <c r="B256" s="33">
        <v>109105</v>
      </c>
      <c r="C256" s="34">
        <v>270000</v>
      </c>
    </row>
    <row r="257" spans="1:3" ht="12.75">
      <c r="A257" s="16" t="s">
        <v>370</v>
      </c>
      <c r="B257" s="33">
        <v>253000</v>
      </c>
      <c r="C257" s="36">
        <v>430000</v>
      </c>
    </row>
    <row r="258" spans="1:3" ht="12.75">
      <c r="A258" s="16" t="s">
        <v>371</v>
      </c>
      <c r="B258" s="33">
        <v>40750</v>
      </c>
      <c r="C258" s="34">
        <v>125000</v>
      </c>
    </row>
    <row r="259" spans="1:3" ht="12.75">
      <c r="A259" s="16" t="s">
        <v>372</v>
      </c>
      <c r="B259" s="33">
        <v>14000</v>
      </c>
      <c r="C259" s="34">
        <v>10000</v>
      </c>
    </row>
    <row r="260" spans="1:3" ht="12.75">
      <c r="A260" s="41" t="s">
        <v>373</v>
      </c>
      <c r="B260" s="33">
        <v>2100</v>
      </c>
      <c r="C260" s="34">
        <v>4000</v>
      </c>
    </row>
    <row r="261" spans="1:3" ht="12.75">
      <c r="A261" s="16" t="s">
        <v>374</v>
      </c>
      <c r="B261" s="33">
        <v>0</v>
      </c>
      <c r="C261" s="34">
        <v>0</v>
      </c>
    </row>
    <row r="262" spans="1:3" ht="12">
      <c r="A262" s="19" t="s">
        <v>375</v>
      </c>
      <c r="B262" s="35">
        <f>SUM(B263:B295)</f>
        <v>1975493.82</v>
      </c>
      <c r="C262" s="35">
        <f>SUM(C263:C295)</f>
        <v>2014230</v>
      </c>
    </row>
    <row r="263" spans="1:3" ht="12.75">
      <c r="A263" s="16" t="s">
        <v>376</v>
      </c>
      <c r="B263" s="33">
        <v>104035.44</v>
      </c>
      <c r="C263" s="34">
        <v>0</v>
      </c>
    </row>
    <row r="264" spans="1:3" ht="12.75">
      <c r="A264" s="16" t="s">
        <v>377</v>
      </c>
      <c r="B264" s="33">
        <v>107063.46</v>
      </c>
      <c r="C264" s="34">
        <v>107100</v>
      </c>
    </row>
    <row r="265" spans="1:3" ht="12.75">
      <c r="A265" s="16" t="s">
        <v>378</v>
      </c>
      <c r="B265" s="33">
        <v>112961.49</v>
      </c>
      <c r="C265" s="34">
        <v>117000</v>
      </c>
    </row>
    <row r="266" spans="1:3" ht="12.75">
      <c r="A266" s="16" t="s">
        <v>379</v>
      </c>
      <c r="B266" s="33">
        <v>192120.59</v>
      </c>
      <c r="C266" s="34">
        <v>195000</v>
      </c>
    </row>
    <row r="267" spans="1:3" ht="12.75">
      <c r="A267" s="16" t="s">
        <v>380</v>
      </c>
      <c r="B267" s="33">
        <v>23117.91</v>
      </c>
      <c r="C267" s="34">
        <v>0</v>
      </c>
    </row>
    <row r="268" spans="1:3" ht="12.75">
      <c r="A268" s="16" t="s">
        <v>381</v>
      </c>
      <c r="B268" s="33">
        <v>22987.09</v>
      </c>
      <c r="C268" s="34">
        <v>0</v>
      </c>
    </row>
    <row r="269" spans="1:3" ht="12.75">
      <c r="A269" s="16" t="s">
        <v>382</v>
      </c>
      <c r="B269" s="33">
        <v>40145.58</v>
      </c>
      <c r="C269" s="34">
        <v>0</v>
      </c>
    </row>
    <row r="270" spans="1:3" ht="12.75">
      <c r="A270" s="16" t="s">
        <v>383</v>
      </c>
      <c r="B270" s="33">
        <v>64401.76</v>
      </c>
      <c r="C270" s="34">
        <v>66000</v>
      </c>
    </row>
    <row r="271" spans="1:3" ht="12.75">
      <c r="A271" s="16" t="s">
        <v>384</v>
      </c>
      <c r="B271" s="33">
        <v>42070.87</v>
      </c>
      <c r="C271" s="34">
        <v>0</v>
      </c>
    </row>
    <row r="272" spans="1:3" ht="12.75">
      <c r="A272" s="16" t="s">
        <v>385</v>
      </c>
      <c r="B272" s="33">
        <v>48081</v>
      </c>
      <c r="C272" s="34">
        <v>0</v>
      </c>
    </row>
    <row r="273" spans="1:3" ht="12.75">
      <c r="A273" s="16" t="s">
        <v>386</v>
      </c>
      <c r="B273" s="33">
        <v>58409.22</v>
      </c>
      <c r="C273" s="34">
        <v>60000</v>
      </c>
    </row>
    <row r="274" spans="1:3" ht="12.75">
      <c r="A274" s="16" t="s">
        <v>387</v>
      </c>
      <c r="B274" s="33">
        <v>28571.41</v>
      </c>
      <c r="C274" s="34">
        <v>28600</v>
      </c>
    </row>
    <row r="275" spans="1:3" ht="12.75">
      <c r="A275" s="16" t="s">
        <v>388</v>
      </c>
      <c r="B275" s="33">
        <v>31520.68</v>
      </c>
      <c r="C275" s="34">
        <v>33100</v>
      </c>
    </row>
    <row r="276" spans="1:3" ht="12.75">
      <c r="A276" s="16" t="s">
        <v>389</v>
      </c>
      <c r="B276" s="33">
        <v>47705.76</v>
      </c>
      <c r="C276" s="34">
        <v>48500</v>
      </c>
    </row>
    <row r="277" spans="1:3" ht="12.75">
      <c r="A277" s="16" t="s">
        <v>387</v>
      </c>
      <c r="B277" s="33">
        <v>28571.43</v>
      </c>
      <c r="C277" s="34">
        <v>28600</v>
      </c>
    </row>
    <row r="278" spans="1:3" ht="12.75">
      <c r="A278" s="16" t="s">
        <v>390</v>
      </c>
      <c r="B278" s="33">
        <v>49122.7</v>
      </c>
      <c r="C278" s="34">
        <v>50000</v>
      </c>
    </row>
    <row r="279" spans="1:3" ht="12.75">
      <c r="A279" s="16" t="s">
        <v>391</v>
      </c>
      <c r="B279" s="33">
        <v>63982.51</v>
      </c>
      <c r="C279" s="34">
        <v>64500</v>
      </c>
    </row>
    <row r="280" spans="1:3" ht="12.75">
      <c r="A280" s="16" t="s">
        <v>392</v>
      </c>
      <c r="B280" s="33">
        <v>39464.28</v>
      </c>
      <c r="C280" s="34">
        <v>39500</v>
      </c>
    </row>
    <row r="281" spans="1:3" ht="12.75">
      <c r="A281" s="16" t="s">
        <v>393</v>
      </c>
      <c r="B281" s="33">
        <v>41880.39</v>
      </c>
      <c r="C281" s="34">
        <v>43200</v>
      </c>
    </row>
    <row r="282" spans="1:3" ht="12.75">
      <c r="A282" s="16" t="s">
        <v>394</v>
      </c>
      <c r="B282" s="33">
        <v>53571.44</v>
      </c>
      <c r="C282" s="34">
        <v>53600</v>
      </c>
    </row>
    <row r="283" spans="1:3" ht="12.75">
      <c r="A283" s="16" t="s">
        <v>395</v>
      </c>
      <c r="B283" s="33">
        <v>53571.4</v>
      </c>
      <c r="C283" s="34">
        <v>53600</v>
      </c>
    </row>
    <row r="284" spans="1:3" ht="14.25">
      <c r="A284" s="16" t="s">
        <v>396</v>
      </c>
      <c r="B284" s="33">
        <v>134229.66</v>
      </c>
      <c r="C284" s="34">
        <v>136000</v>
      </c>
    </row>
    <row r="285" spans="1:3" ht="12.75">
      <c r="A285" s="16" t="s">
        <v>397</v>
      </c>
      <c r="B285" s="33">
        <v>139166.64</v>
      </c>
      <c r="C285" s="34">
        <v>141000</v>
      </c>
    </row>
    <row r="286" spans="1:3" ht="12.75">
      <c r="A286" s="16" t="s">
        <v>398</v>
      </c>
      <c r="B286" s="33">
        <v>46060.53</v>
      </c>
      <c r="C286" s="34">
        <v>48000</v>
      </c>
    </row>
    <row r="287" spans="1:3" ht="12.75">
      <c r="A287" s="16" t="s">
        <v>399</v>
      </c>
      <c r="B287" s="33">
        <v>90000</v>
      </c>
      <c r="C287" s="34">
        <v>90000</v>
      </c>
    </row>
    <row r="288" spans="1:3" ht="12.75">
      <c r="A288" s="16" t="s">
        <v>400</v>
      </c>
      <c r="B288" s="33">
        <v>42857.15</v>
      </c>
      <c r="C288" s="34">
        <v>43000</v>
      </c>
    </row>
    <row r="289" spans="1:3" ht="12.75">
      <c r="A289" s="16" t="s">
        <v>401</v>
      </c>
      <c r="B289" s="33">
        <v>107142.84</v>
      </c>
      <c r="C289" s="34">
        <v>107200</v>
      </c>
    </row>
    <row r="290" spans="1:3" ht="12.75">
      <c r="A290" s="16" t="s">
        <v>402</v>
      </c>
      <c r="B290" s="33">
        <v>107080.59</v>
      </c>
      <c r="C290" s="34">
        <v>112000</v>
      </c>
    </row>
    <row r="291" spans="1:3" ht="12.75">
      <c r="A291" s="16" t="s">
        <v>403</v>
      </c>
      <c r="B291" s="33"/>
      <c r="C291" s="34">
        <v>0</v>
      </c>
    </row>
    <row r="292" spans="1:3" ht="12.75">
      <c r="A292" s="16" t="s">
        <v>404</v>
      </c>
      <c r="B292" s="33"/>
      <c r="C292" s="34">
        <v>182000</v>
      </c>
    </row>
    <row r="293" spans="1:3" ht="12.75">
      <c r="A293" s="18" t="s">
        <v>405</v>
      </c>
      <c r="B293" s="33">
        <v>0</v>
      </c>
      <c r="C293" s="34">
        <v>45000</v>
      </c>
    </row>
    <row r="294" spans="1:3" ht="12.75">
      <c r="A294" s="18" t="s">
        <v>406</v>
      </c>
      <c r="B294" s="33">
        <v>0</v>
      </c>
      <c r="C294" s="34">
        <v>47500</v>
      </c>
    </row>
    <row r="295" spans="1:3" ht="12.75">
      <c r="A295" s="16" t="s">
        <v>407</v>
      </c>
      <c r="B295" s="33">
        <v>55600</v>
      </c>
      <c r="C295" s="34">
        <v>74230</v>
      </c>
    </row>
    <row r="296" spans="1:3" ht="16.5">
      <c r="A296" s="22" t="s">
        <v>408</v>
      </c>
      <c r="B296" s="39">
        <f>B297</f>
        <v>2073817.41</v>
      </c>
      <c r="C296" s="39">
        <f>C297</f>
        <v>3666700</v>
      </c>
    </row>
    <row r="297" spans="1:3" ht="12">
      <c r="A297" s="27" t="s">
        <v>409</v>
      </c>
      <c r="B297" s="37">
        <f>B298</f>
        <v>2073817.41</v>
      </c>
      <c r="C297" s="37">
        <f>C298</f>
        <v>3666700</v>
      </c>
    </row>
    <row r="298" spans="1:3" ht="12">
      <c r="A298" s="14" t="s">
        <v>409</v>
      </c>
      <c r="B298" s="38">
        <f>B299+B302+B305+B310+B312+B313+B319</f>
        <v>2073817.41</v>
      </c>
      <c r="C298" s="38">
        <f>C299+C302+C305+C310+C312+C313+C319</f>
        <v>3666700</v>
      </c>
    </row>
    <row r="299" spans="1:3" ht="12">
      <c r="A299" s="19" t="s">
        <v>410</v>
      </c>
      <c r="B299" s="35">
        <f>B300+B301</f>
        <v>78900</v>
      </c>
      <c r="C299" s="35">
        <f>C300+C301</f>
        <v>83000</v>
      </c>
    </row>
    <row r="300" spans="1:3" ht="12.75">
      <c r="A300" s="16" t="s">
        <v>411</v>
      </c>
      <c r="B300" s="33">
        <v>6700</v>
      </c>
      <c r="C300" s="34">
        <v>8000</v>
      </c>
    </row>
    <row r="301" spans="1:3" ht="12.75">
      <c r="A301" s="16" t="s">
        <v>412</v>
      </c>
      <c r="B301" s="33">
        <v>72200</v>
      </c>
      <c r="C301" s="34">
        <v>75000</v>
      </c>
    </row>
    <row r="302" spans="1:3" ht="12">
      <c r="A302" s="19" t="s">
        <v>413</v>
      </c>
      <c r="B302" s="35">
        <f>B303+B304</f>
        <v>35235.25</v>
      </c>
      <c r="C302" s="35">
        <f>C303+C304</f>
        <v>30000</v>
      </c>
    </row>
    <row r="303" spans="1:3" ht="12.75">
      <c r="A303" s="18" t="s">
        <v>414</v>
      </c>
      <c r="B303" s="33">
        <v>28100</v>
      </c>
      <c r="C303" s="34">
        <v>30000</v>
      </c>
    </row>
    <row r="304" spans="1:3" ht="12.75">
      <c r="A304" s="16" t="s">
        <v>415</v>
      </c>
      <c r="B304" s="33">
        <v>7135.25</v>
      </c>
      <c r="C304" s="34">
        <v>0</v>
      </c>
    </row>
    <row r="305" spans="1:3" ht="12">
      <c r="A305" s="19" t="s">
        <v>416</v>
      </c>
      <c r="B305" s="35">
        <f>SUM(B306:B309)</f>
        <v>35731.46</v>
      </c>
      <c r="C305" s="35">
        <f>SUM(C306:C309)</f>
        <v>33600</v>
      </c>
    </row>
    <row r="306" spans="1:3" ht="12.75">
      <c r="A306" s="16" t="s">
        <v>417</v>
      </c>
      <c r="B306" s="33">
        <v>8731.46</v>
      </c>
      <c r="C306" s="34">
        <v>0</v>
      </c>
    </row>
    <row r="307" spans="1:3" ht="12.75">
      <c r="A307" s="16" t="s">
        <v>418</v>
      </c>
      <c r="B307" s="33">
        <v>0</v>
      </c>
      <c r="C307" s="34">
        <v>3600</v>
      </c>
    </row>
    <row r="308" spans="1:3" ht="12.75">
      <c r="A308" s="18" t="s">
        <v>419</v>
      </c>
      <c r="B308" s="33">
        <v>0</v>
      </c>
      <c r="C308" s="34">
        <v>3000</v>
      </c>
    </row>
    <row r="309" spans="1:3" ht="12.75">
      <c r="A309" s="16" t="s">
        <v>420</v>
      </c>
      <c r="B309" s="33">
        <v>27000</v>
      </c>
      <c r="C309" s="34">
        <v>27000</v>
      </c>
    </row>
    <row r="310" spans="1:3" ht="12">
      <c r="A310" s="19" t="s">
        <v>421</v>
      </c>
      <c r="B310" s="35">
        <f>B311</f>
        <v>6000</v>
      </c>
      <c r="C310" s="42">
        <f>C311</f>
        <v>6000</v>
      </c>
    </row>
    <row r="311" spans="1:3" ht="12.75">
      <c r="A311" s="16" t="s">
        <v>421</v>
      </c>
      <c r="B311" s="33">
        <v>6000</v>
      </c>
      <c r="C311" s="34">
        <v>6000</v>
      </c>
    </row>
    <row r="312" spans="1:3" ht="12">
      <c r="A312" s="19" t="s">
        <v>211</v>
      </c>
      <c r="B312" s="35">
        <v>1341523.28</v>
      </c>
      <c r="C312" s="42">
        <v>2767100</v>
      </c>
    </row>
    <row r="313" spans="1:3" ht="12">
      <c r="A313" s="19" t="s">
        <v>422</v>
      </c>
      <c r="B313" s="35">
        <f>SUM(B314:B318)</f>
        <v>381427.42</v>
      </c>
      <c r="C313" s="35">
        <f>SUM(C314:C318)</f>
        <v>493000</v>
      </c>
    </row>
    <row r="314" spans="1:3" ht="12.75">
      <c r="A314" s="16" t="s">
        <v>423</v>
      </c>
      <c r="B314" s="33">
        <v>107856</v>
      </c>
      <c r="C314" s="34">
        <v>152000</v>
      </c>
    </row>
    <row r="315" spans="1:3" ht="12.75">
      <c r="A315" s="16" t="s">
        <v>424</v>
      </c>
      <c r="B315" s="33">
        <v>1683.42</v>
      </c>
      <c r="C315" s="34">
        <v>5000</v>
      </c>
    </row>
    <row r="316" spans="1:3" ht="12.75">
      <c r="A316" s="16" t="s">
        <v>425</v>
      </c>
      <c r="B316" s="33">
        <v>30000</v>
      </c>
      <c r="C316" s="34">
        <v>43000</v>
      </c>
    </row>
    <row r="317" spans="1:3" ht="12.75">
      <c r="A317" s="16" t="s">
        <v>426</v>
      </c>
      <c r="B317" s="33">
        <v>193000</v>
      </c>
      <c r="C317" s="34">
        <v>244000</v>
      </c>
    </row>
    <row r="318" spans="1:3" ht="12.75">
      <c r="A318" s="16" t="s">
        <v>427</v>
      </c>
      <c r="B318" s="33">
        <v>48888</v>
      </c>
      <c r="C318" s="34">
        <v>49000</v>
      </c>
    </row>
    <row r="319" spans="1:3" ht="12">
      <c r="A319" s="19" t="s">
        <v>428</v>
      </c>
      <c r="B319" s="35">
        <f>B320+B322</f>
        <v>195000</v>
      </c>
      <c r="C319" s="35">
        <f>C320+C322</f>
        <v>254000</v>
      </c>
    </row>
    <row r="320" spans="1:3" ht="12.75">
      <c r="A320" s="18" t="s">
        <v>429</v>
      </c>
      <c r="B320" s="33">
        <v>195000</v>
      </c>
      <c r="C320" s="34">
        <v>254000</v>
      </c>
    </row>
    <row r="321" spans="1:3" ht="12.75">
      <c r="A321" s="18" t="s">
        <v>430</v>
      </c>
      <c r="B321" s="33">
        <v>0</v>
      </c>
      <c r="C321" s="34"/>
    </row>
    <row r="322" spans="1:3" ht="12.75">
      <c r="A322" s="16" t="s">
        <v>431</v>
      </c>
      <c r="B322" s="33">
        <v>0</v>
      </c>
      <c r="C322" s="34">
        <v>0</v>
      </c>
    </row>
    <row r="323" spans="1:3" ht="16.5">
      <c r="A323" s="22" t="s">
        <v>432</v>
      </c>
      <c r="B323" s="39">
        <f>B324+B405</f>
        <v>5839049.55</v>
      </c>
      <c r="C323" s="39">
        <f>C324+C405</f>
        <v>9378230</v>
      </c>
    </row>
    <row r="324" spans="1:3" ht="12">
      <c r="A324" s="27" t="s">
        <v>433</v>
      </c>
      <c r="B324" s="37">
        <f>B325+B351+B356+B380+B397</f>
        <v>3026782.79</v>
      </c>
      <c r="C324" s="37">
        <f>C325+C351+C356+C380+C397</f>
        <v>4484610</v>
      </c>
    </row>
    <row r="325" spans="1:3" ht="12">
      <c r="A325" s="14" t="s">
        <v>434</v>
      </c>
      <c r="B325" s="38">
        <f>B326+B334+B339+B345+B347</f>
        <v>1305685.31</v>
      </c>
      <c r="C325" s="38">
        <f>C326+C334+C339+C345+C347</f>
        <v>2003960</v>
      </c>
    </row>
    <row r="326" spans="1:3" ht="12">
      <c r="A326" s="19" t="s">
        <v>24</v>
      </c>
      <c r="B326" s="35">
        <f>SUM(B327:B333)</f>
        <v>1232411</v>
      </c>
      <c r="C326" s="35">
        <f>SUM(C327:C333)</f>
        <v>1886210</v>
      </c>
    </row>
    <row r="327" spans="1:3" ht="12.75">
      <c r="A327" s="16" t="s">
        <v>435</v>
      </c>
      <c r="B327" s="33">
        <v>392500</v>
      </c>
      <c r="C327" s="34">
        <v>519000</v>
      </c>
    </row>
    <row r="328" spans="1:3" ht="12.75">
      <c r="A328" s="16" t="s">
        <v>436</v>
      </c>
      <c r="B328" s="33">
        <v>471500</v>
      </c>
      <c r="C328" s="34">
        <v>732000</v>
      </c>
    </row>
    <row r="329" spans="1:3" ht="12.75">
      <c r="A329" s="16" t="s">
        <v>437</v>
      </c>
      <c r="B329" s="33">
        <v>62500</v>
      </c>
      <c r="C329" s="34">
        <v>90000</v>
      </c>
    </row>
    <row r="330" spans="1:3" ht="12.75">
      <c r="A330" s="18" t="s">
        <v>438</v>
      </c>
      <c r="B330" s="33">
        <v>0</v>
      </c>
      <c r="C330" s="34">
        <v>15000</v>
      </c>
    </row>
    <row r="331" spans="1:3" ht="12.75">
      <c r="A331" s="18" t="s">
        <v>439</v>
      </c>
      <c r="B331" s="33">
        <v>0</v>
      </c>
      <c r="C331" s="34">
        <v>72000</v>
      </c>
    </row>
    <row r="332" spans="1:3" ht="12.75">
      <c r="A332" s="16" t="s">
        <v>440</v>
      </c>
      <c r="B332" s="33">
        <v>211</v>
      </c>
      <c r="C332" s="34">
        <v>210</v>
      </c>
    </row>
    <row r="333" spans="1:3" ht="12.75">
      <c r="A333" s="16" t="s">
        <v>441</v>
      </c>
      <c r="B333" s="33">
        <v>305700</v>
      </c>
      <c r="C333" s="34">
        <v>458000</v>
      </c>
    </row>
    <row r="334" spans="1:3" ht="12">
      <c r="A334" s="19" t="s">
        <v>442</v>
      </c>
      <c r="B334" s="35">
        <f>SUM(B335:B338)</f>
        <v>60715.31</v>
      </c>
      <c r="C334" s="35">
        <f>SUM(C335:C338)</f>
        <v>81500</v>
      </c>
    </row>
    <row r="335" spans="1:3" ht="12.75">
      <c r="A335" s="16" t="s">
        <v>443</v>
      </c>
      <c r="B335" s="33">
        <v>35000</v>
      </c>
      <c r="C335" s="34">
        <v>53000</v>
      </c>
    </row>
    <row r="336" spans="1:3" ht="12.75">
      <c r="A336" s="16" t="s">
        <v>444</v>
      </c>
      <c r="B336" s="33">
        <v>5100</v>
      </c>
      <c r="C336" s="34">
        <v>4500</v>
      </c>
    </row>
    <row r="337" spans="1:3" ht="12.75">
      <c r="A337" s="16" t="s">
        <v>445</v>
      </c>
      <c r="B337" s="33">
        <v>12200</v>
      </c>
      <c r="C337" s="34">
        <v>24000</v>
      </c>
    </row>
    <row r="338" spans="1:3" ht="12.75">
      <c r="A338" s="16" t="s">
        <v>446</v>
      </c>
      <c r="B338" s="33">
        <v>8415.31</v>
      </c>
      <c r="C338" s="34">
        <v>0</v>
      </c>
    </row>
    <row r="339" spans="1:3" ht="12">
      <c r="A339" s="19" t="s">
        <v>447</v>
      </c>
      <c r="B339" s="35">
        <f>SUM(B340:B344)</f>
        <v>9702</v>
      </c>
      <c r="C339" s="35">
        <f>SUM(C340:C344)</f>
        <v>16250</v>
      </c>
    </row>
    <row r="340" spans="1:3" ht="12.75">
      <c r="A340" s="16" t="s">
        <v>448</v>
      </c>
      <c r="B340" s="33">
        <v>5200</v>
      </c>
      <c r="C340" s="34">
        <v>2500</v>
      </c>
    </row>
    <row r="341" spans="1:3" ht="12.75">
      <c r="A341" s="16" t="s">
        <v>449</v>
      </c>
      <c r="B341" s="33">
        <v>377</v>
      </c>
      <c r="C341" s="34">
        <v>2500</v>
      </c>
    </row>
    <row r="342" spans="1:3" ht="12.75">
      <c r="A342" s="16" t="s">
        <v>450</v>
      </c>
      <c r="B342" s="33">
        <v>0</v>
      </c>
      <c r="C342" s="34">
        <v>1250</v>
      </c>
    </row>
    <row r="343" spans="1:3" ht="12.75">
      <c r="A343" s="16" t="s">
        <v>451</v>
      </c>
      <c r="B343" s="33">
        <v>4100</v>
      </c>
      <c r="C343" s="34">
        <v>9500</v>
      </c>
    </row>
    <row r="344" spans="1:3" ht="12.75">
      <c r="A344" s="16" t="s">
        <v>452</v>
      </c>
      <c r="B344" s="33">
        <v>25</v>
      </c>
      <c r="C344" s="34">
        <v>500</v>
      </c>
    </row>
    <row r="345" spans="1:3" ht="12">
      <c r="A345" s="19" t="s">
        <v>361</v>
      </c>
      <c r="B345" s="35">
        <f>B346</f>
        <v>257</v>
      </c>
      <c r="C345" s="35">
        <f>C346</f>
        <v>5500</v>
      </c>
    </row>
    <row r="346" spans="1:3" ht="12.75">
      <c r="A346" s="16" t="s">
        <v>453</v>
      </c>
      <c r="B346" s="33">
        <v>257</v>
      </c>
      <c r="C346" s="34">
        <v>5500</v>
      </c>
    </row>
    <row r="347" spans="1:3" ht="12">
      <c r="A347" s="19" t="s">
        <v>454</v>
      </c>
      <c r="B347" s="35">
        <f>SUM(B348:B350)</f>
        <v>2600</v>
      </c>
      <c r="C347" s="35">
        <f>SUM(C348:C350)</f>
        <v>14500</v>
      </c>
    </row>
    <row r="348" spans="1:3" ht="12.75">
      <c r="A348" s="16" t="s">
        <v>455</v>
      </c>
      <c r="B348" s="33">
        <v>0</v>
      </c>
      <c r="C348" s="34">
        <v>12000</v>
      </c>
    </row>
    <row r="349" spans="1:3" ht="12.75">
      <c r="A349" s="16" t="s">
        <v>454</v>
      </c>
      <c r="B349" s="33">
        <v>2600</v>
      </c>
      <c r="C349" s="34">
        <v>2500</v>
      </c>
    </row>
    <row r="350" spans="1:3" ht="12.75">
      <c r="A350" s="16" t="s">
        <v>456</v>
      </c>
      <c r="B350" s="33">
        <v>0</v>
      </c>
      <c r="C350" s="34">
        <v>0</v>
      </c>
    </row>
    <row r="351" spans="1:3" ht="12">
      <c r="A351" s="14" t="s">
        <v>457</v>
      </c>
      <c r="B351" s="38">
        <f>B352</f>
        <v>186000</v>
      </c>
      <c r="C351" s="38">
        <f>C352</f>
        <v>368500</v>
      </c>
    </row>
    <row r="352" spans="1:3" ht="12">
      <c r="A352" s="19" t="s">
        <v>458</v>
      </c>
      <c r="B352" s="35">
        <f>SUM(B353+B354)</f>
        <v>186000</v>
      </c>
      <c r="C352" s="35">
        <f>SUM(C353:C355)</f>
        <v>368500</v>
      </c>
    </row>
    <row r="353" spans="1:3" ht="12.75">
      <c r="A353" s="16" t="s">
        <v>458</v>
      </c>
      <c r="B353" s="33">
        <v>186000</v>
      </c>
      <c r="C353" s="34">
        <v>302000</v>
      </c>
    </row>
    <row r="354" spans="1:3" ht="12.75">
      <c r="A354" s="16" t="s">
        <v>459</v>
      </c>
      <c r="B354" s="33">
        <v>0</v>
      </c>
      <c r="C354" s="34">
        <v>3000</v>
      </c>
    </row>
    <row r="355" spans="1:3" ht="12.75">
      <c r="A355" s="18" t="s">
        <v>460</v>
      </c>
      <c r="B355" s="33">
        <v>0</v>
      </c>
      <c r="C355" s="34">
        <v>63500</v>
      </c>
    </row>
    <row r="356" spans="1:3" ht="12">
      <c r="A356" s="14" t="s">
        <v>461</v>
      </c>
      <c r="B356" s="38">
        <f>B357+B370</f>
        <v>735506.81</v>
      </c>
      <c r="C356" s="38">
        <f>C357+C370</f>
        <v>682150</v>
      </c>
    </row>
    <row r="357" spans="1:3" ht="12">
      <c r="A357" s="19" t="s">
        <v>24</v>
      </c>
      <c r="B357" s="35">
        <f>SUM(B358:B369)</f>
        <v>485267.73000000004</v>
      </c>
      <c r="C357" s="35">
        <f>SUM(C358:C369)</f>
        <v>572150</v>
      </c>
    </row>
    <row r="358" spans="1:3" ht="12.75">
      <c r="A358" s="16" t="s">
        <v>462</v>
      </c>
      <c r="B358" s="33">
        <v>30292.83</v>
      </c>
      <c r="C358" s="34">
        <v>0</v>
      </c>
    </row>
    <row r="359" spans="1:3" ht="12.75">
      <c r="A359" s="16" t="s">
        <v>463</v>
      </c>
      <c r="B359" s="33">
        <v>36684.9</v>
      </c>
      <c r="C359" s="34">
        <v>0</v>
      </c>
    </row>
    <row r="360" spans="1:3" ht="12.75">
      <c r="A360" s="16" t="s">
        <v>464</v>
      </c>
      <c r="B360" s="33">
        <v>255500</v>
      </c>
      <c r="C360" s="34">
        <v>310000</v>
      </c>
    </row>
    <row r="361" spans="1:3" ht="12.75">
      <c r="A361" s="18" t="s">
        <v>465</v>
      </c>
      <c r="B361" s="33">
        <v>0</v>
      </c>
      <c r="C361" s="34">
        <v>20000</v>
      </c>
    </row>
    <row r="362" spans="1:3" ht="12.75">
      <c r="A362" s="18" t="s">
        <v>466</v>
      </c>
      <c r="B362" s="33">
        <v>0</v>
      </c>
      <c r="C362" s="34">
        <v>12000</v>
      </c>
    </row>
    <row r="363" spans="1:3" ht="12.75">
      <c r="A363" s="18" t="s">
        <v>467</v>
      </c>
      <c r="B363" s="33">
        <v>0</v>
      </c>
      <c r="C363" s="34">
        <v>10000</v>
      </c>
    </row>
    <row r="364" spans="1:3" ht="12.75">
      <c r="A364" s="18" t="s">
        <v>468</v>
      </c>
      <c r="B364" s="33">
        <v>0</v>
      </c>
      <c r="C364" s="34">
        <v>6000</v>
      </c>
    </row>
    <row r="365" spans="1:3" ht="12.75">
      <c r="A365" s="16" t="s">
        <v>469</v>
      </c>
      <c r="B365" s="33">
        <v>90</v>
      </c>
      <c r="C365" s="34">
        <v>150</v>
      </c>
    </row>
    <row r="366" spans="1:3" ht="12.75">
      <c r="A366" s="16" t="s">
        <v>470</v>
      </c>
      <c r="B366" s="33">
        <v>105000</v>
      </c>
      <c r="C366" s="34">
        <v>135000</v>
      </c>
    </row>
    <row r="367" spans="1:3" ht="12.75">
      <c r="A367" s="16" t="s">
        <v>471</v>
      </c>
      <c r="B367" s="33">
        <v>40500</v>
      </c>
      <c r="C367" s="34">
        <v>53500</v>
      </c>
    </row>
    <row r="368" spans="1:3" ht="12.75">
      <c r="A368" s="16" t="s">
        <v>472</v>
      </c>
      <c r="B368" s="33">
        <v>0</v>
      </c>
      <c r="C368" s="34">
        <v>5500</v>
      </c>
    </row>
    <row r="369" spans="1:3" ht="12.75">
      <c r="A369" s="16" t="s">
        <v>473</v>
      </c>
      <c r="B369" s="33">
        <v>17200</v>
      </c>
      <c r="C369" s="34">
        <v>20000</v>
      </c>
    </row>
    <row r="370" spans="1:3" ht="12">
      <c r="A370" s="19" t="s">
        <v>474</v>
      </c>
      <c r="B370" s="35">
        <f>SUM(B371:B379)</f>
        <v>250239.08</v>
      </c>
      <c r="C370" s="35">
        <f>SUM(C371:C379)</f>
        <v>110000</v>
      </c>
    </row>
    <row r="371" spans="1:3" ht="12.75">
      <c r="A371" s="16" t="s">
        <v>475</v>
      </c>
      <c r="B371" s="33">
        <v>47794.53</v>
      </c>
      <c r="C371" s="34">
        <v>0</v>
      </c>
    </row>
    <row r="372" spans="1:3" ht="12.75">
      <c r="A372" s="16" t="s">
        <v>476</v>
      </c>
      <c r="B372" s="33">
        <v>61100</v>
      </c>
      <c r="C372" s="34">
        <v>100000</v>
      </c>
    </row>
    <row r="373" spans="1:3" ht="12.75">
      <c r="A373" s="16" t="s">
        <v>477</v>
      </c>
      <c r="B373" s="33">
        <v>0</v>
      </c>
      <c r="C373" s="36">
        <v>0</v>
      </c>
    </row>
    <row r="374" spans="1:3" ht="12.75">
      <c r="A374" s="16" t="s">
        <v>478</v>
      </c>
      <c r="B374" s="33">
        <v>0</v>
      </c>
      <c r="C374" s="34">
        <v>10000</v>
      </c>
    </row>
    <row r="375" spans="1:3" ht="12.75">
      <c r="A375" s="16" t="s">
        <v>479</v>
      </c>
      <c r="B375" s="33">
        <v>56159.02</v>
      </c>
      <c r="C375" s="34">
        <v>0</v>
      </c>
    </row>
    <row r="376" spans="1:3" ht="12.75">
      <c r="A376" s="16" t="s">
        <v>480</v>
      </c>
      <c r="B376" s="33">
        <v>0</v>
      </c>
      <c r="C376" s="34">
        <v>0</v>
      </c>
    </row>
    <row r="377" spans="1:3" ht="12.75">
      <c r="A377" s="16" t="s">
        <v>481</v>
      </c>
      <c r="B377" s="33">
        <v>26189.43</v>
      </c>
      <c r="C377" s="34">
        <v>0</v>
      </c>
    </row>
    <row r="378" spans="1:3" ht="12.75">
      <c r="A378" s="16" t="s">
        <v>482</v>
      </c>
      <c r="B378" s="33">
        <v>3314.17</v>
      </c>
      <c r="C378" s="34">
        <v>0</v>
      </c>
    </row>
    <row r="379" spans="1:3" ht="12.75">
      <c r="A379" s="16" t="s">
        <v>483</v>
      </c>
      <c r="B379" s="33">
        <v>55681.93</v>
      </c>
      <c r="C379" s="34">
        <v>0</v>
      </c>
    </row>
    <row r="380" spans="1:3" ht="12">
      <c r="A380" s="14" t="s">
        <v>484</v>
      </c>
      <c r="B380" s="38">
        <f>B381+B386+B390</f>
        <v>735175.09</v>
      </c>
      <c r="C380" s="38">
        <f>C381+C386+C390</f>
        <v>1391000</v>
      </c>
    </row>
    <row r="381" spans="1:3" ht="12">
      <c r="A381" s="19" t="s">
        <v>485</v>
      </c>
      <c r="B381" s="35">
        <f>SUM(B382:B385)</f>
        <v>37027.09</v>
      </c>
      <c r="C381" s="35">
        <f>SUM(C382:C385)</f>
        <v>66000</v>
      </c>
    </row>
    <row r="382" spans="1:3" ht="12.75">
      <c r="A382" s="16" t="s">
        <v>486</v>
      </c>
      <c r="B382" s="33">
        <v>6200</v>
      </c>
      <c r="C382" s="34">
        <v>15000</v>
      </c>
    </row>
    <row r="383" spans="1:3" ht="12.75">
      <c r="A383" s="16" t="s">
        <v>487</v>
      </c>
      <c r="B383" s="33">
        <v>4227.09</v>
      </c>
      <c r="C383" s="34">
        <v>8000</v>
      </c>
    </row>
    <row r="384" spans="1:3" ht="12.75">
      <c r="A384" s="16" t="s">
        <v>488</v>
      </c>
      <c r="B384" s="33">
        <v>15100</v>
      </c>
      <c r="C384" s="34">
        <v>18000</v>
      </c>
    </row>
    <row r="385" spans="1:3" ht="12.75">
      <c r="A385" s="16" t="s">
        <v>489</v>
      </c>
      <c r="B385" s="33">
        <v>11500</v>
      </c>
      <c r="C385" s="34">
        <v>25000</v>
      </c>
    </row>
    <row r="386" spans="1:3" ht="12">
      <c r="A386" s="19" t="s">
        <v>490</v>
      </c>
      <c r="B386" s="35">
        <f>SUM(B387:B389)</f>
        <v>274048</v>
      </c>
      <c r="C386" s="35">
        <f>SUM(C387:C389)</f>
        <v>528000</v>
      </c>
    </row>
    <row r="387" spans="1:3" ht="12.75">
      <c r="A387" s="16" t="s">
        <v>491</v>
      </c>
      <c r="B387" s="33">
        <v>4000</v>
      </c>
      <c r="C387" s="34">
        <v>7000</v>
      </c>
    </row>
    <row r="388" spans="1:3" ht="12.75">
      <c r="A388" s="16" t="s">
        <v>492</v>
      </c>
      <c r="B388" s="33">
        <v>270000</v>
      </c>
      <c r="C388" s="34">
        <v>520000</v>
      </c>
    </row>
    <row r="389" spans="1:3" ht="12.75">
      <c r="A389" s="16" t="s">
        <v>493</v>
      </c>
      <c r="B389" s="33">
        <v>48</v>
      </c>
      <c r="C389" s="34">
        <v>1000</v>
      </c>
    </row>
    <row r="390" spans="1:3" ht="12">
      <c r="A390" s="19" t="s">
        <v>494</v>
      </c>
      <c r="B390" s="35">
        <f>SUM(B391:B396)</f>
        <v>424100</v>
      </c>
      <c r="C390" s="35">
        <f>SUM(C391:C396)</f>
        <v>797000</v>
      </c>
    </row>
    <row r="391" spans="1:3" ht="12.75">
      <c r="A391" s="16" t="s">
        <v>495</v>
      </c>
      <c r="B391" s="33">
        <v>9200</v>
      </c>
      <c r="C391" s="34">
        <v>15000</v>
      </c>
    </row>
    <row r="392" spans="1:3" ht="12.75">
      <c r="A392" s="16" t="s">
        <v>496</v>
      </c>
      <c r="B392" s="33">
        <v>1600</v>
      </c>
      <c r="C392" s="34">
        <v>5000</v>
      </c>
    </row>
    <row r="393" spans="1:3" ht="12.75">
      <c r="A393" s="16" t="s">
        <v>497</v>
      </c>
      <c r="B393" s="33">
        <v>394000</v>
      </c>
      <c r="C393" s="34">
        <v>690000</v>
      </c>
    </row>
    <row r="394" spans="1:3" ht="12.75">
      <c r="A394" s="16" t="s">
        <v>498</v>
      </c>
      <c r="B394" s="33">
        <v>11100</v>
      </c>
      <c r="C394" s="34">
        <v>35000</v>
      </c>
    </row>
    <row r="395" spans="1:3" ht="12.75">
      <c r="A395" s="16" t="s">
        <v>499</v>
      </c>
      <c r="B395" s="33">
        <v>0</v>
      </c>
      <c r="C395" s="34">
        <v>42000</v>
      </c>
    </row>
    <row r="396" spans="1:3" ht="12.75">
      <c r="A396" s="16" t="s">
        <v>500</v>
      </c>
      <c r="B396" s="33">
        <v>8200</v>
      </c>
      <c r="C396" s="34">
        <v>10000</v>
      </c>
    </row>
    <row r="397" spans="1:3" ht="12">
      <c r="A397" s="14" t="s">
        <v>501</v>
      </c>
      <c r="B397" s="38">
        <f>B398</f>
        <v>64415.58</v>
      </c>
      <c r="C397" s="38">
        <f>C398</f>
        <v>39000</v>
      </c>
    </row>
    <row r="398" spans="1:3" ht="12">
      <c r="A398" s="19" t="s">
        <v>502</v>
      </c>
      <c r="B398" s="35">
        <f>SUM(B399:B404)</f>
        <v>64415.58</v>
      </c>
      <c r="C398" s="35">
        <f>SUM(C399:C404)</f>
        <v>39000</v>
      </c>
    </row>
    <row r="399" spans="1:3" ht="12.75">
      <c r="A399" s="16" t="s">
        <v>503</v>
      </c>
      <c r="B399" s="33">
        <v>0</v>
      </c>
      <c r="C399" s="34">
        <v>1000</v>
      </c>
    </row>
    <row r="400" spans="1:3" ht="12.75">
      <c r="A400" s="16" t="s">
        <v>504</v>
      </c>
      <c r="B400" s="33">
        <v>41115.58</v>
      </c>
      <c r="C400" s="34">
        <v>0</v>
      </c>
    </row>
    <row r="401" spans="1:3" ht="12.75">
      <c r="A401" s="18" t="s">
        <v>505</v>
      </c>
      <c r="B401" s="33">
        <v>16600</v>
      </c>
      <c r="C401" s="34">
        <v>24000</v>
      </c>
    </row>
    <row r="402" spans="1:3" ht="12.75">
      <c r="A402" s="16" t="s">
        <v>506</v>
      </c>
      <c r="B402" s="33">
        <v>5700</v>
      </c>
      <c r="C402" s="34">
        <v>9000</v>
      </c>
    </row>
    <row r="403" spans="1:3" ht="12.75">
      <c r="A403" s="16" t="s">
        <v>507</v>
      </c>
      <c r="B403" s="33">
        <v>0</v>
      </c>
      <c r="C403" s="34">
        <v>1000</v>
      </c>
    </row>
    <row r="404" spans="1:3" ht="12.75">
      <c r="A404" s="16" t="s">
        <v>508</v>
      </c>
      <c r="B404" s="33">
        <v>1000</v>
      </c>
      <c r="C404" s="34">
        <v>4000</v>
      </c>
    </row>
    <row r="405" spans="1:3" ht="12">
      <c r="A405" s="27" t="s">
        <v>509</v>
      </c>
      <c r="B405" s="37">
        <f>B406+B417</f>
        <v>2812266.76</v>
      </c>
      <c r="C405" s="37">
        <f>C406+C417</f>
        <v>4893620</v>
      </c>
    </row>
    <row r="406" spans="1:3" ht="12">
      <c r="A406" s="14" t="s">
        <v>510</v>
      </c>
      <c r="B406" s="38">
        <f>B407+B414</f>
        <v>518596</v>
      </c>
      <c r="C406" s="38">
        <f>C407+C414</f>
        <v>771820</v>
      </c>
    </row>
    <row r="407" spans="1:3" ht="12">
      <c r="A407" s="19" t="s">
        <v>24</v>
      </c>
      <c r="B407" s="35">
        <f>SUM(B408:B413)</f>
        <v>492236</v>
      </c>
      <c r="C407" s="35">
        <f>SUM(C408:C413)</f>
        <v>711820</v>
      </c>
    </row>
    <row r="408" spans="1:3" ht="12.75">
      <c r="A408" s="16" t="s">
        <v>511</v>
      </c>
      <c r="B408" s="33">
        <v>122000</v>
      </c>
      <c r="C408" s="34">
        <v>170000</v>
      </c>
    </row>
    <row r="409" spans="1:3" ht="12.75">
      <c r="A409" s="16" t="s">
        <v>512</v>
      </c>
      <c r="B409" s="33">
        <v>113000</v>
      </c>
      <c r="C409" s="34">
        <v>145000</v>
      </c>
    </row>
    <row r="410" spans="1:3" ht="12.75">
      <c r="A410" s="18" t="s">
        <v>513</v>
      </c>
      <c r="B410" s="33">
        <v>236</v>
      </c>
      <c r="C410" s="34">
        <v>320</v>
      </c>
    </row>
    <row r="411" spans="1:3" ht="12.75">
      <c r="A411" s="16" t="s">
        <v>514</v>
      </c>
      <c r="B411" s="33">
        <v>135000</v>
      </c>
      <c r="C411" s="34">
        <v>195000</v>
      </c>
    </row>
    <row r="412" spans="1:3" ht="12.75">
      <c r="A412" s="18" t="s">
        <v>515</v>
      </c>
      <c r="B412" s="33">
        <v>0</v>
      </c>
      <c r="C412" s="34">
        <v>26500</v>
      </c>
    </row>
    <row r="413" spans="1:3" ht="12.75">
      <c r="A413" s="16" t="s">
        <v>516</v>
      </c>
      <c r="B413" s="33">
        <v>122000</v>
      </c>
      <c r="C413" s="34">
        <v>175000</v>
      </c>
    </row>
    <row r="414" spans="1:3" ht="12">
      <c r="A414" s="19" t="s">
        <v>447</v>
      </c>
      <c r="B414" s="35">
        <f>SUM(B415+B416)</f>
        <v>26360</v>
      </c>
      <c r="C414" s="35">
        <f>SUM(C415+C416)</f>
        <v>60000</v>
      </c>
    </row>
    <row r="415" spans="1:3" ht="12.75">
      <c r="A415" s="16" t="s">
        <v>517</v>
      </c>
      <c r="B415" s="33">
        <v>860</v>
      </c>
      <c r="C415" s="34">
        <v>5000</v>
      </c>
    </row>
    <row r="416" spans="1:3" ht="12.75">
      <c r="A416" s="18" t="s">
        <v>518</v>
      </c>
      <c r="B416" s="33">
        <v>25500</v>
      </c>
      <c r="C416" s="34">
        <v>55000</v>
      </c>
    </row>
    <row r="417" spans="1:3" ht="12">
      <c r="A417" s="14" t="s">
        <v>519</v>
      </c>
      <c r="B417" s="38">
        <f>B418+B421+B429</f>
        <v>2293670.76</v>
      </c>
      <c r="C417" s="38">
        <f>C418+C421+C429</f>
        <v>4121800</v>
      </c>
    </row>
    <row r="418" spans="1:3" ht="12">
      <c r="A418" s="19" t="s">
        <v>520</v>
      </c>
      <c r="B418" s="35">
        <f>SUM(B419+B420)</f>
        <v>1250</v>
      </c>
      <c r="C418" s="35">
        <f>SUM(C419+C420)</f>
        <v>4800</v>
      </c>
    </row>
    <row r="419" spans="1:3" ht="12.75">
      <c r="A419" s="16" t="s">
        <v>521</v>
      </c>
      <c r="B419" s="33">
        <v>0</v>
      </c>
      <c r="C419" s="34">
        <v>800</v>
      </c>
    </row>
    <row r="420" spans="1:3" ht="12.75">
      <c r="A420" s="16" t="s">
        <v>522</v>
      </c>
      <c r="B420" s="33">
        <v>1250</v>
      </c>
      <c r="C420" s="34">
        <v>4000</v>
      </c>
    </row>
    <row r="421" spans="1:3" ht="12">
      <c r="A421" s="19" t="s">
        <v>361</v>
      </c>
      <c r="B421" s="35">
        <f>SUM(B422:B428)</f>
        <v>399850</v>
      </c>
      <c r="C421" s="35">
        <f>SUM(C422:C428)</f>
        <v>790500</v>
      </c>
    </row>
    <row r="422" spans="1:3" ht="12.75">
      <c r="A422" s="16" t="s">
        <v>523</v>
      </c>
      <c r="B422" s="33">
        <v>21000</v>
      </c>
      <c r="C422" s="34">
        <v>32500</v>
      </c>
    </row>
    <row r="423" spans="1:3" ht="12.75">
      <c r="A423" s="16" t="s">
        <v>524</v>
      </c>
      <c r="B423" s="33">
        <v>3500</v>
      </c>
      <c r="C423" s="34">
        <v>3500</v>
      </c>
    </row>
    <row r="424" spans="1:3" ht="12.75">
      <c r="A424" s="16" t="s">
        <v>525</v>
      </c>
      <c r="B424" s="33">
        <v>1350</v>
      </c>
      <c r="C424" s="34">
        <v>14500</v>
      </c>
    </row>
    <row r="425" spans="1:3" ht="12.75">
      <c r="A425" s="16" t="s">
        <v>526</v>
      </c>
      <c r="B425" s="33">
        <v>82000</v>
      </c>
      <c r="C425" s="34">
        <v>180000</v>
      </c>
    </row>
    <row r="426" spans="1:3" ht="12.75">
      <c r="A426" s="16" t="s">
        <v>527</v>
      </c>
      <c r="B426" s="33">
        <v>242000</v>
      </c>
      <c r="C426" s="34">
        <v>510000</v>
      </c>
    </row>
    <row r="427" spans="1:3" ht="12.75">
      <c r="A427" s="18" t="s">
        <v>528</v>
      </c>
      <c r="B427" s="33">
        <v>0</v>
      </c>
      <c r="C427" s="34">
        <v>0</v>
      </c>
    </row>
    <row r="428" spans="1:3" ht="12.75">
      <c r="A428" s="16" t="s">
        <v>529</v>
      </c>
      <c r="B428" s="33">
        <v>50000</v>
      </c>
      <c r="C428" s="34">
        <v>50000</v>
      </c>
    </row>
    <row r="429" spans="1:3" ht="12">
      <c r="A429" s="19" t="s">
        <v>530</v>
      </c>
      <c r="B429" s="35">
        <f>SUM(B430:B437)</f>
        <v>1892570.76</v>
      </c>
      <c r="C429" s="35">
        <f>SUM(C430:C438)</f>
        <v>3326500</v>
      </c>
    </row>
    <row r="430" spans="1:3" ht="12.75">
      <c r="A430" s="16" t="s">
        <v>531</v>
      </c>
      <c r="B430" s="33">
        <v>365000</v>
      </c>
      <c r="C430" s="34">
        <v>668000</v>
      </c>
    </row>
    <row r="431" spans="1:3" ht="12.75">
      <c r="A431" s="16" t="s">
        <v>532</v>
      </c>
      <c r="B431" s="33">
        <v>453500</v>
      </c>
      <c r="C431" s="34">
        <v>832000</v>
      </c>
    </row>
    <row r="432" spans="1:3" ht="12.75">
      <c r="A432" s="16" t="s">
        <v>533</v>
      </c>
      <c r="B432" s="33">
        <v>544000</v>
      </c>
      <c r="C432" s="34">
        <v>996000</v>
      </c>
    </row>
    <row r="433" spans="1:3" ht="12.75">
      <c r="A433" s="16" t="s">
        <v>534</v>
      </c>
      <c r="B433" s="33">
        <v>42350</v>
      </c>
      <c r="C433" s="34">
        <v>78000</v>
      </c>
    </row>
    <row r="434" spans="1:3" ht="12.75">
      <c r="A434" s="16" t="s">
        <v>535</v>
      </c>
      <c r="B434" s="33">
        <v>169000</v>
      </c>
      <c r="C434" s="34">
        <v>284000</v>
      </c>
    </row>
    <row r="435" spans="1:3" ht="12.75">
      <c r="A435" s="16" t="s">
        <v>536</v>
      </c>
      <c r="B435" s="33">
        <v>250</v>
      </c>
      <c r="C435" s="34">
        <v>1000</v>
      </c>
    </row>
    <row r="436" spans="1:3" ht="12.75">
      <c r="A436" s="18" t="s">
        <v>537</v>
      </c>
      <c r="B436" s="33">
        <v>270000</v>
      </c>
      <c r="C436" s="34">
        <v>460000</v>
      </c>
    </row>
    <row r="437" spans="1:3" ht="12.75">
      <c r="A437" s="16" t="s">
        <v>538</v>
      </c>
      <c r="B437" s="33">
        <v>48470.76</v>
      </c>
      <c r="C437" s="34">
        <v>0</v>
      </c>
    </row>
    <row r="438" spans="1:3" ht="12.75">
      <c r="A438" s="18" t="s">
        <v>539</v>
      </c>
      <c r="B438" s="33">
        <v>0</v>
      </c>
      <c r="C438" s="34">
        <v>7500</v>
      </c>
    </row>
    <row r="439" spans="1:3" ht="16.5">
      <c r="A439" s="22" t="s">
        <v>540</v>
      </c>
      <c r="B439" s="39">
        <f>B3+B74+B149+B296+B323</f>
        <v>16011969.32</v>
      </c>
      <c r="C439" s="39">
        <f>C3+C74+C149+C296+C323</f>
        <v>24988980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 </dc:creator>
  <cp:keywords/>
  <dc:description/>
  <cp:lastModifiedBy>tais </cp:lastModifiedBy>
  <dcterms:created xsi:type="dcterms:W3CDTF">2014-12-17T11:01:55Z</dcterms:created>
  <dcterms:modified xsi:type="dcterms:W3CDTF">2014-12-17T11:25:42Z</dcterms:modified>
  <cp:category/>
  <cp:version/>
  <cp:contentType/>
  <cp:contentStatus/>
  <cp:revision>3</cp:revision>
</cp:coreProperties>
</file>